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hanoch\ועדות\ועדת השקעות\"/>
    </mc:Choice>
  </mc:AlternateContent>
  <bookViews>
    <workbookView xWindow="120" yWindow="30" windowWidth="15195" windowHeight="7680"/>
  </bookViews>
  <sheets>
    <sheet name="עד 50 (כללי)" sheetId="1" r:id="rId1"/>
    <sheet name="50-60" sheetId="5" r:id="rId2"/>
    <sheet name="60 ומעלה (סולידי)" sheetId="4" r:id="rId3"/>
    <sheet name="מסלול מנייתי" sheetId="6" r:id="rId4"/>
    <sheet name="פיצויים" sheetId="2" r:id="rId5"/>
    <sheet name="השתלמות" sheetId="3" r:id="rId6"/>
    <sheet name="היבטים של השקעות אחראיות" sheetId="7" r:id="rId7"/>
  </sheets>
  <calcPr calcId="152511"/>
</workbook>
</file>

<file path=xl/calcChain.xml><?xml version="1.0" encoding="utf-8"?>
<calcChain xmlns="http://schemas.openxmlformats.org/spreadsheetml/2006/main">
  <c r="E31" i="2" l="1"/>
  <c r="G31" i="4"/>
  <c r="K33" i="4" l="1"/>
  <c r="K25" i="3" l="1"/>
  <c r="K25" i="2"/>
  <c r="K25" i="4"/>
  <c r="K25" i="5"/>
  <c r="E31" i="5" l="1"/>
  <c r="G31" i="3" l="1"/>
  <c r="G31" i="2"/>
  <c r="K22" i="4"/>
  <c r="K23" i="4"/>
  <c r="I27" i="4"/>
  <c r="K16" i="4"/>
  <c r="K18" i="4"/>
  <c r="I23" i="4"/>
  <c r="I22" i="4"/>
  <c r="I19" i="4"/>
  <c r="I18" i="4"/>
  <c r="I16" i="4"/>
  <c r="I25" i="3" l="1"/>
  <c r="I25" i="2"/>
  <c r="I25" i="4"/>
  <c r="K33" i="5"/>
  <c r="I33" i="5"/>
  <c r="G31" i="5"/>
  <c r="K29" i="5"/>
  <c r="I29" i="5"/>
  <c r="I27" i="5"/>
  <c r="I25" i="5"/>
  <c r="K23" i="5"/>
  <c r="I23" i="5"/>
  <c r="K22" i="5"/>
  <c r="I22" i="5"/>
  <c r="I19" i="5"/>
  <c r="K18" i="5"/>
  <c r="I18" i="5"/>
  <c r="K16" i="5"/>
  <c r="I16" i="5"/>
  <c r="I14" i="5"/>
  <c r="K13" i="5"/>
  <c r="I13" i="5"/>
  <c r="K11" i="5"/>
  <c r="I11" i="5"/>
  <c r="I9" i="5"/>
  <c r="K8" i="5"/>
  <c r="I8" i="5"/>
  <c r="K6" i="5"/>
  <c r="I6" i="5"/>
  <c r="K29" i="3" l="1"/>
  <c r="K29" i="2"/>
  <c r="K29" i="1"/>
  <c r="I33" i="4" l="1"/>
  <c r="I33" i="3"/>
  <c r="K33" i="3"/>
  <c r="K33" i="2"/>
  <c r="I33" i="2"/>
  <c r="K33" i="1"/>
  <c r="I33" i="1"/>
  <c r="E31" i="1"/>
  <c r="I29" i="4" l="1"/>
  <c r="I29" i="3"/>
  <c r="I29" i="2"/>
  <c r="I29" i="1"/>
  <c r="I19" i="1" l="1"/>
  <c r="I27" i="3" l="1"/>
  <c r="I27" i="2" l="1"/>
  <c r="E31" i="4" l="1"/>
  <c r="K25" i="1" l="1"/>
  <c r="I25" i="1"/>
  <c r="E31" i="3" l="1"/>
  <c r="I23" i="3"/>
  <c r="K22" i="3"/>
  <c r="I22" i="3"/>
  <c r="I13" i="2" l="1"/>
  <c r="I23" i="2"/>
  <c r="K22" i="2"/>
  <c r="I22" i="2"/>
  <c r="I23" i="1"/>
  <c r="I27" i="1"/>
  <c r="I14" i="4"/>
  <c r="K13" i="4"/>
  <c r="I13" i="4"/>
  <c r="I8" i="4"/>
  <c r="K8" i="4"/>
  <c r="I9" i="4"/>
  <c r="I14" i="3"/>
  <c r="I13" i="3"/>
  <c r="I8" i="3"/>
  <c r="K8" i="3"/>
  <c r="I9" i="3"/>
  <c r="I14" i="2"/>
  <c r="I8" i="2"/>
  <c r="K8" i="2"/>
  <c r="I9" i="2"/>
  <c r="I18" i="1"/>
  <c r="K18" i="1"/>
  <c r="I22" i="1"/>
  <c r="K22" i="1"/>
  <c r="K23" i="1"/>
  <c r="I13" i="1"/>
  <c r="K13" i="1"/>
  <c r="I14" i="1"/>
  <c r="I9" i="1"/>
  <c r="K8" i="1"/>
  <c r="I8" i="1"/>
  <c r="K16" i="1"/>
  <c r="I16" i="1"/>
  <c r="K11" i="1"/>
  <c r="I11" i="1"/>
  <c r="K6" i="1"/>
  <c r="I6" i="1"/>
  <c r="K11" i="4"/>
  <c r="I11" i="4"/>
  <c r="K6" i="4"/>
  <c r="I6" i="4"/>
  <c r="I19" i="3"/>
  <c r="I18" i="3"/>
  <c r="K16" i="3"/>
  <c r="I16" i="3"/>
  <c r="K11" i="3"/>
  <c r="I11" i="3"/>
  <c r="K6" i="3"/>
  <c r="I6" i="3"/>
  <c r="I19" i="2"/>
  <c r="I18" i="2"/>
  <c r="K16" i="2"/>
  <c r="I16" i="2"/>
  <c r="K11" i="2"/>
  <c r="I11" i="2"/>
  <c r="K6" i="2"/>
  <c r="I6" i="2"/>
  <c r="G31" i="1"/>
  <c r="K13" i="2" l="1"/>
  <c r="K19" i="3"/>
  <c r="K18" i="3"/>
  <c r="K19" i="2"/>
  <c r="K18" i="2"/>
  <c r="K13" i="3"/>
</calcChain>
</file>

<file path=xl/sharedStrings.xml><?xml version="1.0" encoding="utf-8"?>
<sst xmlns="http://schemas.openxmlformats.org/spreadsheetml/2006/main" count="344" uniqueCount="61">
  <si>
    <t>אפיק ההשקעה</t>
  </si>
  <si>
    <t>טווח הסטיה</t>
  </si>
  <si>
    <t>גבולות שיעור החשיפה הצפויה</t>
  </si>
  <si>
    <t>מדד ייחוס</t>
  </si>
  <si>
    <t>אג"ח ממשלתי</t>
  </si>
  <si>
    <t>+/- 5%</t>
  </si>
  <si>
    <t>מתוך זה:</t>
  </si>
  <si>
    <t>ממשלת ישראל</t>
  </si>
  <si>
    <t>ממשלות זרות</t>
  </si>
  <si>
    <t>אג"ח חברות</t>
  </si>
  <si>
    <t>+/- 6%</t>
  </si>
  <si>
    <t xml:space="preserve">סחיר </t>
  </si>
  <si>
    <t>לא סחיר</t>
  </si>
  <si>
    <t>מניות</t>
  </si>
  <si>
    <t>סחיר</t>
  </si>
  <si>
    <t>מניות ישראליות</t>
  </si>
  <si>
    <t>*</t>
  </si>
  <si>
    <t>מניות חו"ל</t>
  </si>
  <si>
    <t xml:space="preserve">נדל"ן </t>
  </si>
  <si>
    <t>השקעות אלטרנטיביות</t>
  </si>
  <si>
    <t>סה"כ</t>
  </si>
  <si>
    <t>חשיפה למט"ח</t>
  </si>
  <si>
    <t>כולל קרנות השקעה, הון סיכון, גידור.</t>
  </si>
  <si>
    <t>-</t>
  </si>
  <si>
    <t>מדד מחירי הדירות בבעלות</t>
  </si>
  <si>
    <t>+/- 4%</t>
  </si>
  <si>
    <t>הלוואות, פקדונות ומזומן</t>
  </si>
  <si>
    <t>מק"מ</t>
  </si>
  <si>
    <t>השקעות אלטרנטיביות *</t>
  </si>
  <si>
    <t>השקעות  אלטרנטיביות *</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</si>
  <si>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</si>
  <si>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</si>
  <si>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</si>
  <si>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</si>
  <si>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מדד אג"ח ממשלתי צמוד - 30%</t>
  </si>
  <si>
    <t>מדד אג"ח ממשלתי שקלי - 70%</t>
  </si>
  <si>
    <t>מדד תל בונד 60 - 80%</t>
  </si>
  <si>
    <t>20% - iBoxx $ Corporate Liquid 3-7</t>
  </si>
  <si>
    <t>60% -  MSCI AC</t>
  </si>
  <si>
    <t xml:space="preserve">מסלול מנייתי - לפחות 75% מהנכסים יושקעו במניות. </t>
  </si>
  <si>
    <t>**</t>
  </si>
  <si>
    <t>כולל הלוואות לעמיתים</t>
  </si>
  <si>
    <t>מדד ת"א 125 -  30%</t>
  </si>
  <si>
    <t>10% -  SME 60 מדד ת"א</t>
  </si>
  <si>
    <t>מדיניות ההשקעות לשנת 2018 -  עד גיל 50</t>
  </si>
  <si>
    <t>מדיניות 2017</t>
  </si>
  <si>
    <t>מדד הגלובל בלוטק</t>
  </si>
  <si>
    <t>שיעור חשיפה צפוי לשנת 2018</t>
  </si>
  <si>
    <t>שיעור החשיפה 31.12.2017</t>
  </si>
  <si>
    <t>מדיניות ההשקעות לשנת 2018 -  המסלול המנייתי</t>
  </si>
  <si>
    <t>מדיניות ההשקעות לשנת 2018 -  גילאי 50-60</t>
  </si>
  <si>
    <t>מדיניות ההשקעות לשנת 2018 -  60 ומעלה</t>
  </si>
  <si>
    <t>מדיניות ההשקעות לשנת 2018 -  קופת הפיצויים</t>
  </si>
  <si>
    <t>מדיניות ההשקעות לשנת 2018 -  קרן ההשתלמות</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</si>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</sst>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1"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s>
  <fills count="4">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s>
  <borders count="13">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0" borderId="0" xfId="0" applyAlignment="1">
      <alignment vertical="top" wrapText="1"/>
    </xf>
    <xf numFmtId="0" fontId="0" fillId="0" borderId="0" xfId="0" applyBorder="1"/>
    <xf numFmtId="0" fontId="2" fillId="0" borderId="0" xfId="0" applyFont="1"/>
    <xf numFmtId="0" fontId="2" fillId="0" borderId="0" xfId="0" applyFont="1" applyBorder="1"/>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9" fontId="2" fillId="0" borderId="0" xfId="0" applyNumberFormat="1" applyFont="1" applyBorder="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164" fontId="2" fillId="0" borderId="0" xfId="0" applyNumberFormat="1" applyFont="1" applyAlignment="1">
      <alignment horizontal="right"/>
    </xf>
    <xf numFmtId="0" fontId="4" fillId="0" borderId="0" xfId="0" applyFont="1"/>
    <xf numFmtId="0" fontId="4" fillId="0" borderId="0" xfId="0" applyFont="1" applyBorder="1"/>
    <xf numFmtId="0" fontId="2" fillId="0" borderId="0" xfId="0" applyFont="1" applyBorder="1" applyAlignment="1">
      <alignment horizontal="center"/>
    </xf>
    <xf numFmtId="0" fontId="5" fillId="0" borderId="0" xfId="0" applyFont="1"/>
    <xf numFmtId="0" fontId="5" fillId="0" borderId="0" xfId="0" applyFont="1" applyBorder="1"/>
    <xf numFmtId="9" fontId="5" fillId="0" borderId="0" xfId="0" applyNumberFormat="1" applyFont="1" applyAlignment="1">
      <alignment horizontal="center"/>
    </xf>
    <xf numFmtId="9" fontId="5" fillId="0" borderId="0" xfId="0" applyNumberFormat="1" applyFont="1" applyBorder="1" applyAlignment="1">
      <alignment horizontal="center"/>
    </xf>
    <xf numFmtId="49" fontId="5" fillId="0" borderId="0" xfId="0" applyNumberFormat="1" applyFont="1" applyAlignment="1">
      <alignment horizontal="center"/>
    </xf>
    <xf numFmtId="0" fontId="5" fillId="0" borderId="2" xfId="0" applyFont="1" applyBorder="1"/>
    <xf numFmtId="10" fontId="5" fillId="0" borderId="0" xfId="0" applyNumberFormat="1" applyFont="1" applyBorder="1" applyAlignment="1">
      <alignment horizontal="center"/>
    </xf>
    <xf numFmtId="9" fontId="5" fillId="0" borderId="2" xfId="0" applyNumberFormat="1" applyFont="1" applyBorder="1" applyAlignment="1">
      <alignment horizontal="center"/>
    </xf>
    <xf numFmtId="4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0" fontId="2" fillId="0" borderId="2" xfId="0" applyFont="1" applyBorder="1" applyAlignment="1">
      <alignment horizontal="center"/>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applyBorder="1"/>
    <xf numFmtId="0" fontId="3" fillId="0" borderId="2" xfId="0" applyFont="1" applyBorder="1"/>
    <xf numFmtId="49" fontId="2" fillId="0" borderId="2" xfId="0" applyNumberFormat="1" applyFont="1" applyBorder="1" applyAlignment="1">
      <alignment horizontal="center"/>
    </xf>
    <xf numFmtId="9" fontId="2" fillId="0" borderId="0" xfId="1" applyFont="1" applyBorder="1" applyAlignment="1">
      <alignment horizontal="center"/>
    </xf>
    <xf numFmtId="9" fontId="5" fillId="0" borderId="0" xfId="0" applyNumberFormat="1" applyFont="1" applyFill="1" applyAlignment="1">
      <alignment horizontal="center"/>
    </xf>
    <xf numFmtId="9" fontId="5" fillId="0" borderId="2" xfId="0" applyNumberFormat="1" applyFont="1" applyFill="1" applyBorder="1" applyAlignment="1">
      <alignment horizontal="center"/>
    </xf>
    <xf numFmtId="0" fontId="3" fillId="2" borderId="1" xfId="0" applyFont="1" applyFill="1" applyBorder="1" applyAlignment="1">
      <alignment horizontal="center" vertical="top" wrapText="1"/>
    </xf>
    <xf numFmtId="0" fontId="3" fillId="2" borderId="0" xfId="0" applyFont="1" applyFill="1" applyBorder="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9" fontId="5" fillId="2" borderId="0" xfId="0" applyNumberFormat="1" applyFont="1" applyFill="1" applyAlignment="1">
      <alignment horizontal="center"/>
    </xf>
    <xf numFmtId="9" fontId="5" fillId="2" borderId="2" xfId="0" applyNumberFormat="1" applyFont="1" applyFill="1" applyBorder="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1" xfId="0" applyFont="1" applyFill="1" applyBorder="1" applyAlignment="1">
      <alignment horizontal="center" vertical="top" wrapText="1"/>
    </xf>
    <xf numFmtId="0" fontId="3" fillId="3" borderId="0" xfId="0" applyFont="1" applyFill="1" applyBorder="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9" fontId="5" fillId="3" borderId="0" xfId="0" applyNumberFormat="1" applyFont="1" applyFill="1" applyAlignment="1">
      <alignment horizontal="center"/>
    </xf>
    <xf numFmtId="9" fontId="5" fillId="3" borderId="2" xfId="0" applyNumberFormat="1" applyFont="1" applyFill="1" applyBorder="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3" fillId="3" borderId="0" xfId="0" applyNumberFormat="1" applyFont="1" applyFill="1" applyAlignment="1">
      <alignment horizontal="center"/>
    </xf>
    <xf numFmtId="0" fontId="3" fillId="0" borderId="0" xfId="0" applyFont="1" applyBorder="1"/>
    <xf numFmtId="9" fontId="2" fillId="2" borderId="0" xfId="0" applyNumberFormat="1" applyFont="1" applyFill="1" applyBorder="1" applyAlignment="1">
      <alignment horizontal="center"/>
    </xf>
    <xf numFmtId="9" fontId="2" fillId="3" borderId="0" xfId="1" applyFont="1" applyFill="1" applyBorder="1" applyAlignment="1">
      <alignment horizontal="center"/>
    </xf>
    <xf numFmtId="49" fontId="2" fillId="0" borderId="0" xfId="0" applyNumberFormat="1" applyFont="1" applyBorder="1" applyAlignment="1">
      <alignment horizontal="center"/>
    </xf>
    <xf numFmtId="49" fontId="5" fillId="0" borderId="0" xfId="0" applyNumberFormat="1" applyFont="1" applyFill="1" applyAlignment="1">
      <alignment horizontal="center"/>
    </xf>
    <xf numFmtId="9" fontId="5" fillId="0" borderId="0" xfId="0" applyNumberFormat="1" applyFont="1" applyFill="1" applyAlignment="1">
      <alignment horizontal="left"/>
    </xf>
    <xf numFmtId="9" fontId="5" fillId="0" borderId="0" xfId="0" applyNumberFormat="1" applyFont="1" applyFill="1" applyAlignment="1">
      <alignment horizontal="right"/>
    </xf>
    <xf numFmtId="49" fontId="5" fillId="0" borderId="2" xfId="0" applyNumberFormat="1" applyFont="1" applyFill="1" applyBorder="1" applyAlignment="1">
      <alignment horizontal="center"/>
    </xf>
    <xf numFmtId="9" fontId="5" fillId="0" borderId="2" xfId="0" applyNumberFormat="1" applyFont="1" applyFill="1" applyBorder="1" applyAlignment="1">
      <alignment horizontal="left"/>
    </xf>
    <xf numFmtId="9" fontId="5" fillId="0" borderId="2" xfId="0" applyNumberFormat="1" applyFont="1" applyFill="1" applyBorder="1" applyAlignment="1">
      <alignment horizontal="right"/>
    </xf>
    <xf numFmtId="9" fontId="2" fillId="0" borderId="0" xfId="0" applyNumberFormat="1" applyFont="1" applyBorder="1" applyAlignment="1">
      <alignment horizontal="left"/>
    </xf>
    <xf numFmtId="9" fontId="2" fillId="0" borderId="0" xfId="0" applyNumberFormat="1" applyFont="1" applyBorder="1" applyAlignment="1">
      <alignment horizontal="right"/>
    </xf>
    <xf numFmtId="9" fontId="6" fillId="0" borderId="0" xfId="0" applyNumberFormat="1" applyFont="1" applyAlignment="1">
      <alignment horizontal="center"/>
    </xf>
    <xf numFmtId="9" fontId="6" fillId="0" borderId="2" xfId="0" applyNumberFormat="1" applyFont="1" applyBorder="1" applyAlignment="1">
      <alignment horizontal="center"/>
    </xf>
    <xf numFmtId="9" fontId="6" fillId="0" borderId="0" xfId="0" applyNumberFormat="1" applyFont="1" applyBorder="1" applyAlignment="1">
      <alignment horizontal="center"/>
    </xf>
    <xf numFmtId="0" fontId="6" fillId="0" borderId="0" xfId="0" applyFont="1"/>
    <xf numFmtId="9" fontId="6" fillId="0" borderId="2" xfId="0" applyNumberFormat="1" applyFont="1" applyFill="1" applyBorder="1" applyAlignment="1">
      <alignment horizontal="center"/>
    </xf>
    <xf numFmtId="9" fontId="5" fillId="2" borderId="0" xfId="0" applyNumberFormat="1" applyFont="1" applyFill="1" applyBorder="1" applyAlignment="1">
      <alignment horizontal="center"/>
    </xf>
    <xf numFmtId="9" fontId="5" fillId="3" borderId="0" xfId="0" applyNumberFormat="1" applyFont="1" applyFill="1" applyBorder="1" applyAlignment="1">
      <alignment horizontal="center"/>
    </xf>
    <xf numFmtId="9" fontId="5" fillId="0" borderId="0" xfId="0" applyNumberFormat="1" applyFont="1" applyBorder="1" applyAlignment="1">
      <alignment horizontal="left"/>
    </xf>
    <xf numFmtId="9" fontId="5" fillId="0" borderId="0" xfId="0" applyNumberFormat="1" applyFont="1" applyBorder="1" applyAlignment="1">
      <alignment horizontal="right"/>
    </xf>
    <xf numFmtId="0" fontId="3" fillId="0" borderId="1" xfId="0" applyFont="1" applyBorder="1" applyAlignment="1">
      <alignment horizontal="center" vertical="top" wrapText="1"/>
    </xf>
    <xf numFmtId="0" fontId="6" fillId="0" borderId="0" xfId="0" applyFont="1" applyAlignment="1">
      <alignment horizontal="center"/>
    </xf>
    <xf numFmtId="164" fontId="5" fillId="3" borderId="0" xfId="0" applyNumberFormat="1" applyFont="1" applyFill="1" applyBorder="1" applyAlignment="1">
      <alignment horizontal="center"/>
    </xf>
    <xf numFmtId="0" fontId="3" fillId="0" borderId="1" xfId="0" applyFont="1" applyBorder="1" applyAlignment="1">
      <alignment horizontal="center" vertical="top" wrapText="1"/>
    </xf>
    <xf numFmtId="0" fontId="7" fillId="0" borderId="0" xfId="0" applyFont="1" applyAlignment="1">
      <alignment horizontal="center"/>
    </xf>
    <xf numFmtId="164" fontId="2" fillId="0" borderId="0" xfId="0" applyNumberFormat="1" applyFont="1" applyAlignment="1">
      <alignment horizontal="center"/>
    </xf>
    <xf numFmtId="164" fontId="0" fillId="0" borderId="0" xfId="0" applyNumberFormat="1"/>
    <xf numFmtId="9" fontId="2" fillId="3" borderId="2" xfId="0" applyNumberFormat="1" applyFont="1" applyFill="1" applyBorder="1" applyAlignment="1">
      <alignment horizontal="center"/>
    </xf>
    <xf numFmtId="165" fontId="2" fillId="3" borderId="0" xfId="1" applyNumberFormat="1" applyFont="1" applyFill="1" applyBorder="1" applyAlignment="1">
      <alignment horizontal="center"/>
    </xf>
    <xf numFmtId="9" fontId="5" fillId="3" borderId="0" xfId="0" applyNumberFormat="1" applyFont="1" applyFill="1"/>
    <xf numFmtId="9" fontId="2" fillId="3" borderId="2" xfId="1" applyNumberFormat="1" applyFont="1" applyFill="1" applyBorder="1" applyAlignment="1">
      <alignment horizontal="center"/>
    </xf>
    <xf numFmtId="49" fontId="5" fillId="0" borderId="0" xfId="0" applyNumberFormat="1" applyFont="1" applyBorder="1" applyAlignment="1">
      <alignment horizontal="center"/>
    </xf>
    <xf numFmtId="9" fontId="2" fillId="0" borderId="0" xfId="0" applyNumberFormat="1" applyFont="1"/>
    <xf numFmtId="9" fontId="2" fillId="0" borderId="0" xfId="0" applyNumberFormat="1" applyFont="1" applyFill="1" applyAlignment="1">
      <alignment horizontal="center"/>
    </xf>
    <xf numFmtId="9" fontId="6" fillId="0" borderId="0" xfId="0" applyNumberFormat="1" applyFont="1" applyFill="1" applyAlignment="1">
      <alignment horizontal="center"/>
    </xf>
    <xf numFmtId="9" fontId="6" fillId="0" borderId="0" xfId="0" applyNumberFormat="1" applyFont="1"/>
    <xf numFmtId="9" fontId="0" fillId="0" borderId="0" xfId="0" applyNumberFormat="1"/>
    <xf numFmtId="0" fontId="2" fillId="0" borderId="2" xfId="0" applyFont="1" applyBorder="1" applyAlignment="1">
      <alignment horizontal="right"/>
    </xf>
    <xf numFmtId="0" fontId="0" fillId="0" borderId="0" xfId="0" applyAlignment="1">
      <alignment horizontal="right"/>
    </xf>
    <xf numFmtId="9" fontId="3" fillId="2" borderId="0" xfId="0" applyNumberFormat="1" applyFont="1" applyFill="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xf>
    <xf numFmtId="0" fontId="7" fillId="0" borderId="0" xfId="0" applyFont="1" applyAlignment="1">
      <alignment horizontal="right" wrapText="1"/>
    </xf>
    <xf numFmtId="0" fontId="3" fillId="0" borderId="3" xfId="0" applyFont="1" applyBorder="1" applyAlignment="1">
      <alignment horizontal="center" vertical="top" wrapText="1"/>
    </xf>
    <xf numFmtId="49" fontId="8" fillId="0" borderId="10" xfId="0" applyNumberFormat="1" applyFont="1" applyBorder="1" applyAlignment="1">
      <alignment horizontal="center"/>
    </xf>
    <xf numFmtId="0" fontId="8" fillId="0" borderId="11" xfId="0" applyFont="1" applyBorder="1" applyAlignment="1">
      <alignment horizontal="center"/>
    </xf>
    <xf numFmtId="49" fontId="8" fillId="0" borderId="11" xfId="0" applyNumberFormat="1" applyFont="1" applyBorder="1" applyAlignment="1">
      <alignment horizontal="center"/>
    </xf>
    <xf numFmtId="0" fontId="9" fillId="0" borderId="12" xfId="0" applyFont="1" applyBorder="1" applyAlignment="1">
      <alignment horizontal="center"/>
    </xf>
    <xf numFmtId="0" fontId="10" fillId="0" borderId="0" xfId="0" applyFont="1" applyAlignment="1">
      <alignment horizontal="right" vertical="center" readingOrder="2"/>
    </xf>
    <xf numFmtId="0" fontId="3" fillId="0" borderId="1" xfId="0" applyFont="1" applyBorder="1" applyAlignment="1">
      <alignment horizontal="center" vertical="top" wrapText="1"/>
    </xf>
    <xf numFmtId="0" fontId="6" fillId="0" borderId="0" xfId="0" applyFont="1" applyAlignment="1">
      <alignment horizontal="center"/>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6" fillId="0" borderId="3" xfId="0" applyFont="1" applyBorder="1" applyAlignment="1">
      <alignment horizontal="center"/>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2" fillId="0" borderId="0" xfId="0" applyFont="1" applyAlignment="1">
      <alignment horizontal="right" vertical="top" wrapText="1" readingOrder="2"/>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showGridLines="0" rightToLeft="1" tabSelected="1" zoomScale="90" zoomScaleNormal="90" workbookViewId="0"/>
  </sheetViews>
  <sheetFormatPr defaultRowHeight="12.75" x14ac:dyDescent="0.2"/>
  <cols>
    <col min="1" max="1" width="4.42578125" customWidth="1"/>
    <col min="2" max="2" width="23.7109375" customWidth="1"/>
    <col min="3" max="3" width="4.140625" style="2" customWidth="1"/>
    <col min="4" max="4" width="13.5703125" customWidth="1"/>
    <col min="5" max="5" width="15.42578125" customWidth="1"/>
    <col min="6" max="6" width="2.42578125" style="2" customWidth="1"/>
    <col min="7" max="7" width="17" customWidth="1"/>
    <col min="9" max="9" width="6.7109375" bestFit="1" customWidth="1"/>
    <col min="10" max="10" width="2" customWidth="1"/>
    <col min="11" max="11" width="20" customWidth="1"/>
    <col min="12" max="12" width="28.85546875" customWidth="1"/>
    <col min="13" max="13" width="18.5703125" customWidth="1"/>
    <col min="14" max="14" width="24.140625" customWidth="1"/>
    <col min="15" max="15" width="18.5703125" customWidth="1"/>
  </cols>
  <sheetData>
    <row r="2" spans="1:14" ht="18" x14ac:dyDescent="0.25">
      <c r="A2" s="3"/>
      <c r="B2" s="117" t="s">
        <v>44</v>
      </c>
      <c r="C2" s="117"/>
      <c r="D2" s="117"/>
      <c r="E2" s="117"/>
      <c r="F2" s="117"/>
      <c r="G2" s="117"/>
      <c r="H2" s="117"/>
      <c r="I2" s="117"/>
      <c r="J2" s="117"/>
      <c r="K2" s="117"/>
      <c r="L2" s="117"/>
    </row>
    <row r="3" spans="1:14" ht="18" x14ac:dyDescent="0.25">
      <c r="A3" s="3"/>
      <c r="B3" s="90"/>
      <c r="C3" s="90"/>
      <c r="D3" s="90"/>
      <c r="E3" s="90"/>
      <c r="F3" s="90"/>
      <c r="G3" s="90"/>
      <c r="H3" s="90"/>
      <c r="I3" s="90"/>
      <c r="J3" s="90"/>
      <c r="K3" s="90"/>
      <c r="L3" s="90"/>
    </row>
    <row r="4" spans="1:14" ht="48" thickBot="1" x14ac:dyDescent="0.25">
      <c r="A4" s="3"/>
      <c r="B4" s="5" t="s">
        <v>0</v>
      </c>
      <c r="C4" s="6"/>
      <c r="D4" s="43" t="s">
        <v>45</v>
      </c>
      <c r="E4" s="52" t="s">
        <v>48</v>
      </c>
      <c r="F4" s="6"/>
      <c r="G4" s="86" t="s">
        <v>47</v>
      </c>
      <c r="H4" s="5" t="s">
        <v>1</v>
      </c>
      <c r="I4" s="116" t="s">
        <v>2</v>
      </c>
      <c r="J4" s="116"/>
      <c r="K4" s="116"/>
      <c r="L4" s="5" t="s">
        <v>3</v>
      </c>
      <c r="M4" s="1"/>
      <c r="N4" s="1"/>
    </row>
    <row r="5" spans="1:14" ht="15.75" x14ac:dyDescent="0.2">
      <c r="A5" s="3"/>
      <c r="B5" s="6"/>
      <c r="C5" s="6"/>
      <c r="D5" s="44"/>
      <c r="E5" s="53"/>
      <c r="F5" s="6"/>
      <c r="G5" s="6"/>
      <c r="H5" s="6"/>
      <c r="I5" s="6"/>
      <c r="J5" s="6"/>
      <c r="K5" s="6"/>
      <c r="L5" s="6"/>
      <c r="M5" s="1"/>
    </row>
    <row r="6" spans="1:14" ht="18" x14ac:dyDescent="0.25">
      <c r="A6" s="3"/>
      <c r="B6" s="7" t="s">
        <v>4</v>
      </c>
      <c r="C6" s="4"/>
      <c r="D6" s="45">
        <v>0.18</v>
      </c>
      <c r="E6" s="54">
        <v>0.14180000000000001</v>
      </c>
      <c r="F6" s="10"/>
      <c r="G6" s="77">
        <v>0.18</v>
      </c>
      <c r="H6" s="11" t="s">
        <v>5</v>
      </c>
      <c r="I6" s="12">
        <f>G6+5%</f>
        <v>0.22999999999999998</v>
      </c>
      <c r="J6" s="9" t="s">
        <v>23</v>
      </c>
      <c r="K6" s="30">
        <f>G6-5%</f>
        <v>0.13</v>
      </c>
      <c r="L6" s="8" t="s">
        <v>34</v>
      </c>
    </row>
    <row r="7" spans="1:14" ht="15" x14ac:dyDescent="0.2">
      <c r="A7" s="3"/>
      <c r="B7" s="14" t="s">
        <v>6</v>
      </c>
      <c r="C7" s="15"/>
      <c r="D7" s="46"/>
      <c r="E7" s="55"/>
      <c r="F7" s="16"/>
      <c r="G7" s="8"/>
      <c r="H7" s="8"/>
      <c r="I7" s="12"/>
      <c r="J7" s="9"/>
      <c r="K7" s="13"/>
      <c r="L7" s="8" t="s">
        <v>35</v>
      </c>
    </row>
    <row r="8" spans="1:14" ht="15" x14ac:dyDescent="0.2">
      <c r="A8" s="3"/>
      <c r="B8" s="17" t="s">
        <v>7</v>
      </c>
      <c r="C8" s="18"/>
      <c r="D8" s="47">
        <v>0.16</v>
      </c>
      <c r="E8" s="56">
        <v>0.14180000000000001</v>
      </c>
      <c r="F8" s="20"/>
      <c r="G8" s="19">
        <v>0.18</v>
      </c>
      <c r="H8" s="21"/>
      <c r="I8" s="12">
        <f t="shared" ref="I8:I9" si="0">G8+5%</f>
        <v>0.22999999999999998</v>
      </c>
      <c r="J8" s="9" t="s">
        <v>23</v>
      </c>
      <c r="K8" s="30">
        <f t="shared" ref="K8" si="1">G8-5%</f>
        <v>0.13</v>
      </c>
      <c r="L8" s="8"/>
    </row>
    <row r="9" spans="1:14" ht="15" x14ac:dyDescent="0.2">
      <c r="A9" s="3"/>
      <c r="B9" s="22" t="s">
        <v>8</v>
      </c>
      <c r="C9" s="18"/>
      <c r="D9" s="48">
        <v>0.02</v>
      </c>
      <c r="E9" s="57">
        <v>0</v>
      </c>
      <c r="F9" s="23"/>
      <c r="G9" s="24">
        <v>0</v>
      </c>
      <c r="H9" s="25"/>
      <c r="I9" s="26">
        <f t="shared" si="0"/>
        <v>0.05</v>
      </c>
      <c r="J9" s="27" t="s">
        <v>23</v>
      </c>
      <c r="K9" s="28">
        <v>0</v>
      </c>
      <c r="L9" s="29"/>
    </row>
    <row r="10" spans="1:14" ht="15" x14ac:dyDescent="0.2">
      <c r="A10" s="3"/>
      <c r="B10" s="3"/>
      <c r="C10" s="4"/>
      <c r="D10" s="46"/>
      <c r="E10" s="55"/>
      <c r="F10" s="16"/>
      <c r="G10" s="8"/>
      <c r="H10" s="8"/>
      <c r="I10" s="8"/>
      <c r="J10" s="8"/>
      <c r="K10" s="8"/>
      <c r="L10" s="8"/>
    </row>
    <row r="11" spans="1:14" ht="18" x14ac:dyDescent="0.25">
      <c r="A11" s="3"/>
      <c r="B11" s="7" t="s">
        <v>9</v>
      </c>
      <c r="C11" s="4"/>
      <c r="D11" s="45">
        <v>0.28999999999999998</v>
      </c>
      <c r="E11" s="54">
        <v>0.2422</v>
      </c>
      <c r="F11" s="10"/>
      <c r="G11" s="77">
        <v>0.27</v>
      </c>
      <c r="H11" s="11" t="s">
        <v>10</v>
      </c>
      <c r="I11" s="12">
        <f>G11+6%</f>
        <v>0.33</v>
      </c>
      <c r="J11" s="9" t="s">
        <v>23</v>
      </c>
      <c r="K11" s="30">
        <f>G11-6%</f>
        <v>0.21000000000000002</v>
      </c>
      <c r="L11" s="8" t="s">
        <v>36</v>
      </c>
    </row>
    <row r="12" spans="1:14" ht="15" x14ac:dyDescent="0.2">
      <c r="A12" s="3"/>
      <c r="B12" s="14" t="s">
        <v>6</v>
      </c>
      <c r="C12" s="15"/>
      <c r="D12" s="46"/>
      <c r="E12" s="55"/>
      <c r="F12" s="16"/>
      <c r="G12" s="8"/>
      <c r="H12" s="8"/>
      <c r="I12" s="12"/>
      <c r="J12" s="9"/>
      <c r="K12" s="30"/>
      <c r="L12" s="8" t="s">
        <v>37</v>
      </c>
    </row>
    <row r="13" spans="1:14" ht="15" x14ac:dyDescent="0.2">
      <c r="A13" s="3"/>
      <c r="B13" s="17" t="s">
        <v>11</v>
      </c>
      <c r="C13" s="18"/>
      <c r="D13" s="47">
        <v>0.26</v>
      </c>
      <c r="E13" s="56">
        <v>0.2208</v>
      </c>
      <c r="F13" s="20"/>
      <c r="G13" s="19">
        <v>0.27</v>
      </c>
      <c r="H13" s="21"/>
      <c r="I13" s="31">
        <f t="shared" ref="I13:I14" si="2">G13+6%</f>
        <v>0.33</v>
      </c>
      <c r="J13" s="19" t="s">
        <v>23</v>
      </c>
      <c r="K13" s="32">
        <f t="shared" ref="K13" si="3">G13-6%</f>
        <v>0.21000000000000002</v>
      </c>
      <c r="L13" s="8"/>
    </row>
    <row r="14" spans="1:14" ht="15.75" customHeight="1" x14ac:dyDescent="0.2">
      <c r="A14" s="3"/>
      <c r="B14" s="22" t="s">
        <v>12</v>
      </c>
      <c r="C14" s="18"/>
      <c r="D14" s="48">
        <v>0.03</v>
      </c>
      <c r="E14" s="57">
        <v>2.1399999999999999E-2</v>
      </c>
      <c r="F14" s="20"/>
      <c r="G14" s="24">
        <v>0</v>
      </c>
      <c r="H14" s="25"/>
      <c r="I14" s="33">
        <f t="shared" si="2"/>
        <v>0.06</v>
      </c>
      <c r="J14" s="24" t="s">
        <v>23</v>
      </c>
      <c r="K14" s="34">
        <v>0</v>
      </c>
      <c r="L14" s="29"/>
    </row>
    <row r="15" spans="1:14" ht="15" x14ac:dyDescent="0.2">
      <c r="A15" s="3"/>
      <c r="B15" s="3"/>
      <c r="C15" s="4"/>
      <c r="D15" s="46"/>
      <c r="E15" s="55"/>
      <c r="F15" s="16"/>
      <c r="G15" s="8"/>
      <c r="H15" s="8"/>
      <c r="I15" s="8"/>
      <c r="J15" s="8"/>
      <c r="K15" s="8"/>
      <c r="L15" s="8"/>
    </row>
    <row r="16" spans="1:14" ht="18" x14ac:dyDescent="0.25">
      <c r="A16" s="3"/>
      <c r="B16" s="7" t="s">
        <v>13</v>
      </c>
      <c r="C16" s="4"/>
      <c r="D16" s="45">
        <v>0.33</v>
      </c>
      <c r="E16" s="54">
        <v>0.35010000000000002</v>
      </c>
      <c r="F16" s="10"/>
      <c r="G16" s="77">
        <v>0.35</v>
      </c>
      <c r="H16" s="11" t="s">
        <v>10</v>
      </c>
      <c r="I16" s="12">
        <f>G16+6%</f>
        <v>0.41</v>
      </c>
      <c r="J16" s="9" t="s">
        <v>23</v>
      </c>
      <c r="K16" s="30">
        <f>G16-6%</f>
        <v>0.28999999999999998</v>
      </c>
      <c r="L16" s="11" t="s">
        <v>42</v>
      </c>
    </row>
    <row r="17" spans="1:12" ht="15" x14ac:dyDescent="0.2">
      <c r="A17" s="3"/>
      <c r="B17" s="14" t="s">
        <v>6</v>
      </c>
      <c r="C17" s="15"/>
      <c r="D17" s="46"/>
      <c r="E17" s="55"/>
      <c r="F17" s="16"/>
      <c r="G17" s="8"/>
      <c r="H17" s="8"/>
      <c r="I17" s="12"/>
      <c r="J17" s="9"/>
      <c r="K17" s="30"/>
      <c r="L17" s="8" t="s">
        <v>43</v>
      </c>
    </row>
    <row r="18" spans="1:12" ht="15" x14ac:dyDescent="0.2">
      <c r="A18" s="3"/>
      <c r="B18" s="3" t="s">
        <v>14</v>
      </c>
      <c r="C18" s="4"/>
      <c r="D18" s="45">
        <v>0.31</v>
      </c>
      <c r="E18" s="56">
        <v>0.3367</v>
      </c>
      <c r="F18" s="20"/>
      <c r="G18" s="19">
        <v>0.35</v>
      </c>
      <c r="H18" s="21"/>
      <c r="I18" s="31">
        <f t="shared" ref="I18:I23" si="4">G18+6%</f>
        <v>0.41</v>
      </c>
      <c r="J18" s="19" t="s">
        <v>23</v>
      </c>
      <c r="K18" s="32">
        <f t="shared" ref="K18:K23" si="5">G18-6%</f>
        <v>0.28999999999999998</v>
      </c>
      <c r="L18" s="11" t="s">
        <v>38</v>
      </c>
    </row>
    <row r="19" spans="1:12" ht="15" x14ac:dyDescent="0.2">
      <c r="A19" s="3"/>
      <c r="B19" s="3" t="s">
        <v>12</v>
      </c>
      <c r="C19" s="4"/>
      <c r="D19" s="45">
        <v>0.02</v>
      </c>
      <c r="E19" s="56">
        <v>1.34E-2</v>
      </c>
      <c r="F19" s="20"/>
      <c r="G19" s="19">
        <v>0</v>
      </c>
      <c r="H19" s="21"/>
      <c r="I19" s="31">
        <f>G19+6%</f>
        <v>0.06</v>
      </c>
      <c r="J19" s="19" t="s">
        <v>23</v>
      </c>
      <c r="K19" s="32">
        <v>0</v>
      </c>
      <c r="L19" s="3"/>
    </row>
    <row r="20" spans="1:12" ht="15" x14ac:dyDescent="0.2">
      <c r="A20" s="3"/>
      <c r="B20" s="3"/>
      <c r="C20" s="4"/>
      <c r="D20" s="49"/>
      <c r="E20" s="58"/>
      <c r="F20" s="18"/>
      <c r="G20" s="17"/>
      <c r="H20" s="17"/>
      <c r="I20" s="31"/>
      <c r="J20" s="19"/>
      <c r="K20" s="32"/>
      <c r="L20" s="3"/>
    </row>
    <row r="21" spans="1:12" ht="15" x14ac:dyDescent="0.2">
      <c r="A21" s="3"/>
      <c r="B21" s="14" t="s">
        <v>6</v>
      </c>
      <c r="C21" s="15"/>
      <c r="D21" s="49"/>
      <c r="E21" s="58"/>
      <c r="F21" s="18"/>
      <c r="G21" s="17"/>
      <c r="H21" s="17"/>
      <c r="I21" s="31"/>
      <c r="J21" s="19"/>
      <c r="K21" s="32"/>
      <c r="L21" s="3"/>
    </row>
    <row r="22" spans="1:12" ht="15" x14ac:dyDescent="0.2">
      <c r="A22" s="3"/>
      <c r="B22" s="3" t="s">
        <v>15</v>
      </c>
      <c r="C22" s="4"/>
      <c r="D22" s="45">
        <v>0.13</v>
      </c>
      <c r="E22" s="59">
        <v>0.1404</v>
      </c>
      <c r="F22" s="35"/>
      <c r="G22" s="19">
        <v>0.14000000000000001</v>
      </c>
      <c r="H22" s="21"/>
      <c r="I22" s="31">
        <f t="shared" si="4"/>
        <v>0.2</v>
      </c>
      <c r="J22" s="19" t="s">
        <v>23</v>
      </c>
      <c r="K22" s="32">
        <f t="shared" si="5"/>
        <v>8.0000000000000016E-2</v>
      </c>
      <c r="L22" s="3"/>
    </row>
    <row r="23" spans="1:12" ht="15.75" customHeight="1" x14ac:dyDescent="0.2">
      <c r="A23" s="3"/>
      <c r="B23" s="36" t="s">
        <v>17</v>
      </c>
      <c r="C23" s="4"/>
      <c r="D23" s="50">
        <v>0.2</v>
      </c>
      <c r="E23" s="60">
        <v>0.2097</v>
      </c>
      <c r="F23" s="35"/>
      <c r="G23" s="24">
        <v>0.21</v>
      </c>
      <c r="H23" s="25"/>
      <c r="I23" s="33">
        <f t="shared" si="4"/>
        <v>0.27</v>
      </c>
      <c r="J23" s="24" t="s">
        <v>23</v>
      </c>
      <c r="K23" s="34">
        <f t="shared" si="5"/>
        <v>0.15</v>
      </c>
      <c r="L23" s="36"/>
    </row>
    <row r="24" spans="1:12" ht="15" x14ac:dyDescent="0.2">
      <c r="A24" s="3"/>
      <c r="B24" s="3"/>
      <c r="C24" s="4"/>
      <c r="D24" s="49"/>
      <c r="E24" s="61"/>
      <c r="F24" s="37"/>
      <c r="G24" s="3"/>
      <c r="H24" s="3"/>
      <c r="I24" s="3"/>
      <c r="J24" s="3"/>
      <c r="K24" s="3"/>
      <c r="L24" s="3"/>
    </row>
    <row r="25" spans="1:12" ht="18" x14ac:dyDescent="0.25">
      <c r="A25" s="3"/>
      <c r="B25" s="38" t="s">
        <v>18</v>
      </c>
      <c r="C25" s="4"/>
      <c r="D25" s="50">
        <v>0.1</v>
      </c>
      <c r="E25" s="93">
        <v>0.1668</v>
      </c>
      <c r="F25" s="4"/>
      <c r="G25" s="78">
        <v>0.1</v>
      </c>
      <c r="H25" s="39" t="s">
        <v>5</v>
      </c>
      <c r="I25" s="26">
        <f>G25+5%</f>
        <v>0.15000000000000002</v>
      </c>
      <c r="J25" s="27" t="s">
        <v>23</v>
      </c>
      <c r="K25" s="34">
        <f>G25-5%</f>
        <v>0.05</v>
      </c>
      <c r="L25" s="36" t="s">
        <v>24</v>
      </c>
    </row>
    <row r="26" spans="1:12" ht="15" x14ac:dyDescent="0.2">
      <c r="A26" s="3"/>
      <c r="B26" s="3"/>
      <c r="C26" s="4"/>
      <c r="D26" s="49"/>
      <c r="E26" s="62"/>
      <c r="F26" s="4"/>
      <c r="G26" s="3"/>
      <c r="H26" s="3"/>
      <c r="I26" s="3"/>
      <c r="J26" s="3"/>
      <c r="K26" s="3"/>
      <c r="L26" s="3"/>
    </row>
    <row r="27" spans="1:12" ht="18" x14ac:dyDescent="0.25">
      <c r="A27" s="3"/>
      <c r="B27" s="38" t="s">
        <v>19</v>
      </c>
      <c r="C27" s="4" t="s">
        <v>16</v>
      </c>
      <c r="D27" s="50">
        <v>0.05</v>
      </c>
      <c r="E27" s="63">
        <v>5.04E-2</v>
      </c>
      <c r="F27" s="40"/>
      <c r="G27" s="78">
        <v>0.05</v>
      </c>
      <c r="H27" s="39" t="s">
        <v>25</v>
      </c>
      <c r="I27" s="26">
        <f>G27+4%</f>
        <v>0.09</v>
      </c>
      <c r="J27" s="27" t="s">
        <v>23</v>
      </c>
      <c r="K27" s="34">
        <v>0.01</v>
      </c>
      <c r="L27" s="36" t="s">
        <v>46</v>
      </c>
    </row>
    <row r="28" spans="1:12" ht="15" x14ac:dyDescent="0.2">
      <c r="A28" s="3"/>
      <c r="B28" s="3"/>
      <c r="C28" s="4"/>
      <c r="D28" s="49"/>
      <c r="E28" s="62"/>
      <c r="F28" s="4"/>
      <c r="G28" s="3"/>
      <c r="H28" s="3"/>
      <c r="I28" s="3"/>
      <c r="J28" s="3"/>
      <c r="K28" s="3"/>
      <c r="L28" s="3"/>
    </row>
    <row r="29" spans="1:12" ht="18" x14ac:dyDescent="0.25">
      <c r="A29" s="3"/>
      <c r="B29" s="38" t="s">
        <v>26</v>
      </c>
      <c r="C29" s="4" t="s">
        <v>40</v>
      </c>
      <c r="D29" s="50">
        <v>0.05</v>
      </c>
      <c r="E29" s="63">
        <v>4.82E-2</v>
      </c>
      <c r="F29" s="40"/>
      <c r="G29" s="78">
        <v>0.05</v>
      </c>
      <c r="H29" s="39" t="s">
        <v>25</v>
      </c>
      <c r="I29" s="26">
        <f>G29+4%</f>
        <v>0.09</v>
      </c>
      <c r="J29" s="27" t="s">
        <v>23</v>
      </c>
      <c r="K29" s="34">
        <f>G29-4%</f>
        <v>1.0000000000000002E-2</v>
      </c>
      <c r="L29" s="103" t="s">
        <v>27</v>
      </c>
    </row>
    <row r="30" spans="1:12" ht="15" x14ac:dyDescent="0.2">
      <c r="A30" s="3"/>
      <c r="B30" s="3"/>
      <c r="C30" s="4"/>
      <c r="D30" s="49"/>
      <c r="E30" s="62"/>
      <c r="F30" s="4"/>
      <c r="G30" s="3"/>
      <c r="H30" s="3"/>
      <c r="I30" s="3"/>
      <c r="J30" s="3"/>
      <c r="K30" s="3"/>
      <c r="L30" s="3"/>
    </row>
    <row r="31" spans="1:12" ht="18" x14ac:dyDescent="0.25">
      <c r="A31" s="3"/>
      <c r="B31" s="38" t="s">
        <v>20</v>
      </c>
      <c r="C31" s="4"/>
      <c r="D31" s="50">
        <v>1</v>
      </c>
      <c r="E31" s="93">
        <f>E6+E11+E16+E25+E27+E29</f>
        <v>0.99950000000000006</v>
      </c>
      <c r="F31" s="4"/>
      <c r="G31" s="78">
        <f>G6+G11+G16+G25+G27+G29</f>
        <v>1</v>
      </c>
      <c r="H31" s="36"/>
      <c r="I31" s="36"/>
      <c r="J31" s="36"/>
      <c r="K31" s="36"/>
      <c r="L31" s="36"/>
    </row>
    <row r="32" spans="1:12" ht="15" x14ac:dyDescent="0.2">
      <c r="A32" s="3"/>
      <c r="B32" s="3"/>
      <c r="C32" s="4"/>
      <c r="D32" s="49"/>
      <c r="E32" s="62"/>
      <c r="F32" s="4"/>
      <c r="G32" s="3"/>
      <c r="H32" s="3"/>
      <c r="I32" s="3"/>
      <c r="J32" s="3"/>
      <c r="K32" s="3"/>
      <c r="L32" s="3"/>
    </row>
    <row r="33" spans="1:15" ht="18" x14ac:dyDescent="0.25">
      <c r="A33" s="3"/>
      <c r="B33" s="38" t="s">
        <v>21</v>
      </c>
      <c r="C33" s="4"/>
      <c r="D33" s="51">
        <v>0.15</v>
      </c>
      <c r="E33" s="63">
        <v>0.1835</v>
      </c>
      <c r="F33" s="40"/>
      <c r="G33" s="78">
        <v>0.2</v>
      </c>
      <c r="H33" s="39" t="s">
        <v>10</v>
      </c>
      <c r="I33" s="26">
        <f>G33+6%</f>
        <v>0.26</v>
      </c>
      <c r="J33" s="27" t="s">
        <v>23</v>
      </c>
      <c r="K33" s="28">
        <f>G33-6%</f>
        <v>0.14000000000000001</v>
      </c>
      <c r="L33" s="36"/>
    </row>
    <row r="35" spans="1:15" x14ac:dyDescent="0.2">
      <c r="A35" t="s">
        <v>16</v>
      </c>
      <c r="B35" t="s">
        <v>22</v>
      </c>
    </row>
    <row r="36" spans="1:15" ht="18" x14ac:dyDescent="0.25">
      <c r="A36" t="s">
        <v>40</v>
      </c>
      <c r="B36" t="s">
        <v>41</v>
      </c>
      <c r="M36" s="80"/>
      <c r="N36" s="87"/>
      <c r="O36" s="87"/>
    </row>
  </sheetData>
  <mergeCells count="2">
    <mergeCell ref="I4:K4"/>
    <mergeCell ref="B2:L2"/>
  </mergeCells>
  <pageMargins left="0.74803149606299213" right="0.74803149606299213" top="0.98425196850393704" bottom="0.98425196850393704" header="0.51181102362204722" footer="0.51181102362204722"/>
  <pageSetup paperSize="9" scale="5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showGridLines="0" rightToLeft="1" zoomScale="85" zoomScaleNormal="85" workbookViewId="0">
      <selection activeCell="H40" sqref="H40"/>
    </sheetView>
  </sheetViews>
  <sheetFormatPr defaultRowHeight="12.75" x14ac:dyDescent="0.2"/>
  <cols>
    <col min="1" max="1" width="4.42578125" customWidth="1"/>
    <col min="2" max="2" width="23.7109375" customWidth="1"/>
    <col min="3" max="3" width="3.42578125" customWidth="1"/>
    <col min="4" max="4" width="23.7109375" customWidth="1"/>
    <col min="5" max="5" width="15" style="2" customWidth="1"/>
    <col min="6" max="6" width="4" style="2" customWidth="1"/>
    <col min="7" max="7" width="17" customWidth="1"/>
    <col min="8" max="8" width="10.140625" customWidth="1"/>
    <col min="9" max="9" width="6.7109375" bestFit="1" customWidth="1"/>
    <col min="10" max="10" width="2" customWidth="1"/>
    <col min="11" max="11" width="14" customWidth="1"/>
    <col min="12" max="12" width="28.85546875" customWidth="1"/>
    <col min="13" max="13" width="18.5703125" customWidth="1"/>
    <col min="14" max="14" width="24.140625" customWidth="1"/>
    <col min="15" max="15" width="18.5703125" customWidth="1"/>
  </cols>
  <sheetData>
    <row r="2" spans="1:14" ht="18" x14ac:dyDescent="0.25">
      <c r="A2" s="3"/>
      <c r="B2" s="117" t="s">
        <v>50</v>
      </c>
      <c r="C2" s="117"/>
      <c r="D2" s="117"/>
      <c r="E2" s="117"/>
      <c r="F2" s="117"/>
      <c r="G2" s="117"/>
      <c r="H2" s="117"/>
      <c r="I2" s="117"/>
      <c r="J2" s="117"/>
      <c r="K2" s="117"/>
      <c r="L2" s="117"/>
    </row>
    <row r="3" spans="1:14" ht="18" x14ac:dyDescent="0.25">
      <c r="A3" s="3"/>
      <c r="B3" s="90"/>
      <c r="C3" s="90"/>
      <c r="D3" s="90"/>
      <c r="E3" s="90"/>
      <c r="F3" s="90"/>
      <c r="G3" s="90"/>
      <c r="H3" s="90"/>
      <c r="I3" s="90"/>
      <c r="J3" s="90"/>
      <c r="K3" s="90"/>
      <c r="L3" s="90"/>
    </row>
    <row r="4" spans="1:14" ht="48" thickBot="1" x14ac:dyDescent="0.25">
      <c r="A4" s="3"/>
      <c r="B4" s="106" t="s">
        <v>0</v>
      </c>
      <c r="C4" s="6"/>
      <c r="D4" s="43" t="s">
        <v>45</v>
      </c>
      <c r="E4" s="52" t="s">
        <v>48</v>
      </c>
      <c r="F4" s="6"/>
      <c r="G4" s="106" t="s">
        <v>47</v>
      </c>
      <c r="H4" s="106" t="s">
        <v>1</v>
      </c>
      <c r="I4" s="116" t="s">
        <v>2</v>
      </c>
      <c r="J4" s="116"/>
      <c r="K4" s="116"/>
      <c r="L4" s="106" t="s">
        <v>3</v>
      </c>
      <c r="M4" s="1"/>
      <c r="N4" s="1"/>
    </row>
    <row r="5" spans="1:14" ht="15.75" x14ac:dyDescent="0.2">
      <c r="A5" s="3"/>
      <c r="B5" s="6"/>
      <c r="C5" s="6"/>
      <c r="D5" s="44"/>
      <c r="E5" s="53"/>
      <c r="F5" s="6"/>
      <c r="G5" s="6"/>
      <c r="H5" s="6"/>
      <c r="I5" s="6"/>
      <c r="J5" s="6"/>
      <c r="K5" s="6"/>
      <c r="L5" s="6"/>
      <c r="M5" s="1"/>
    </row>
    <row r="6" spans="1:14" ht="18" x14ac:dyDescent="0.25">
      <c r="A6" s="3"/>
      <c r="B6" s="7" t="s">
        <v>4</v>
      </c>
      <c r="C6" s="7"/>
      <c r="D6" s="45">
        <v>0.3</v>
      </c>
      <c r="E6" s="54">
        <v>0.28310000000000002</v>
      </c>
      <c r="F6" s="10"/>
      <c r="G6" s="77">
        <v>0.25</v>
      </c>
      <c r="H6" s="11" t="s">
        <v>5</v>
      </c>
      <c r="I6" s="12">
        <f>G6+5%</f>
        <v>0.3</v>
      </c>
      <c r="J6" s="9" t="s">
        <v>23</v>
      </c>
      <c r="K6" s="30">
        <f>G6-5%</f>
        <v>0.2</v>
      </c>
      <c r="L6" s="8" t="s">
        <v>34</v>
      </c>
    </row>
    <row r="7" spans="1:14" ht="15" x14ac:dyDescent="0.2">
      <c r="A7" s="3"/>
      <c r="B7" s="14" t="s">
        <v>6</v>
      </c>
      <c r="C7" s="14"/>
      <c r="D7" s="46"/>
      <c r="E7" s="55"/>
      <c r="F7" s="16"/>
      <c r="G7" s="8"/>
      <c r="H7" s="8"/>
      <c r="I7" s="12"/>
      <c r="J7" s="9"/>
      <c r="K7" s="13"/>
      <c r="L7" s="8" t="s">
        <v>35</v>
      </c>
    </row>
    <row r="8" spans="1:14" ht="15" x14ac:dyDescent="0.2">
      <c r="A8" s="3"/>
      <c r="B8" s="17" t="s">
        <v>7</v>
      </c>
      <c r="C8" s="17"/>
      <c r="D8" s="47">
        <v>0.28000000000000003</v>
      </c>
      <c r="E8" s="56">
        <v>0.28310000000000002</v>
      </c>
      <c r="F8" s="20"/>
      <c r="G8" s="19">
        <v>0.25</v>
      </c>
      <c r="H8" s="21"/>
      <c r="I8" s="12">
        <f t="shared" ref="I8:I9" si="0">G8+5%</f>
        <v>0.3</v>
      </c>
      <c r="J8" s="9" t="s">
        <v>23</v>
      </c>
      <c r="K8" s="30">
        <f t="shared" ref="K8" si="1">G8-5%</f>
        <v>0.2</v>
      </c>
      <c r="L8" s="8"/>
    </row>
    <row r="9" spans="1:14" ht="15" x14ac:dyDescent="0.2">
      <c r="A9" s="3"/>
      <c r="B9" s="22" t="s">
        <v>8</v>
      </c>
      <c r="C9" s="18"/>
      <c r="D9" s="48">
        <v>0.02</v>
      </c>
      <c r="E9" s="57">
        <v>0</v>
      </c>
      <c r="F9" s="23"/>
      <c r="G9" s="24">
        <v>0</v>
      </c>
      <c r="H9" s="25"/>
      <c r="I9" s="26">
        <f t="shared" si="0"/>
        <v>0.05</v>
      </c>
      <c r="J9" s="27" t="s">
        <v>23</v>
      </c>
      <c r="K9" s="28">
        <v>0</v>
      </c>
      <c r="L9" s="29"/>
    </row>
    <row r="10" spans="1:14" ht="15" x14ac:dyDescent="0.2">
      <c r="A10" s="3"/>
      <c r="B10" s="3"/>
      <c r="C10" s="3"/>
      <c r="D10" s="46"/>
      <c r="E10" s="55"/>
      <c r="F10" s="16"/>
      <c r="G10" s="8"/>
      <c r="H10" s="8"/>
      <c r="I10" s="8"/>
      <c r="J10" s="8"/>
      <c r="K10" s="8"/>
      <c r="L10" s="8"/>
    </row>
    <row r="11" spans="1:14" ht="18" x14ac:dyDescent="0.25">
      <c r="A11" s="3"/>
      <c r="B11" s="7" t="s">
        <v>9</v>
      </c>
      <c r="C11" s="7"/>
      <c r="D11" s="45">
        <v>0.33</v>
      </c>
      <c r="E11" s="54">
        <v>0.34250000000000003</v>
      </c>
      <c r="F11" s="10"/>
      <c r="G11" s="77">
        <v>0.38</v>
      </c>
      <c r="H11" s="11" t="s">
        <v>10</v>
      </c>
      <c r="I11" s="12">
        <f>G11+6%</f>
        <v>0.44</v>
      </c>
      <c r="J11" s="9" t="s">
        <v>23</v>
      </c>
      <c r="K11" s="30">
        <f>G11-6%</f>
        <v>0.32</v>
      </c>
      <c r="L11" s="8" t="s">
        <v>36</v>
      </c>
    </row>
    <row r="12" spans="1:14" ht="15" x14ac:dyDescent="0.2">
      <c r="A12" s="3"/>
      <c r="B12" s="14" t="s">
        <v>6</v>
      </c>
      <c r="C12" s="14"/>
      <c r="D12" s="46"/>
      <c r="E12" s="55"/>
      <c r="F12" s="16"/>
      <c r="G12" s="8"/>
      <c r="H12" s="8"/>
      <c r="I12" s="12"/>
      <c r="J12" s="9"/>
      <c r="K12" s="30"/>
      <c r="L12" s="8" t="s">
        <v>37</v>
      </c>
    </row>
    <row r="13" spans="1:14" ht="15" x14ac:dyDescent="0.2">
      <c r="A13" s="3"/>
      <c r="B13" s="17" t="s">
        <v>11</v>
      </c>
      <c r="C13" s="17"/>
      <c r="D13" s="47">
        <v>0.3</v>
      </c>
      <c r="E13" s="56">
        <v>0.34250000000000003</v>
      </c>
      <c r="F13" s="20"/>
      <c r="G13" s="19">
        <v>0.38</v>
      </c>
      <c r="H13" s="21"/>
      <c r="I13" s="31">
        <f t="shared" ref="I13:I14" si="2">G13+6%</f>
        <v>0.44</v>
      </c>
      <c r="J13" s="19" t="s">
        <v>23</v>
      </c>
      <c r="K13" s="32">
        <f t="shared" ref="K13" si="3">G13-6%</f>
        <v>0.32</v>
      </c>
      <c r="L13" s="8"/>
    </row>
    <row r="14" spans="1:14" ht="15.75" customHeight="1" x14ac:dyDescent="0.2">
      <c r="A14" s="3"/>
      <c r="B14" s="22" t="s">
        <v>12</v>
      </c>
      <c r="C14" s="18"/>
      <c r="D14" s="48">
        <v>0.03</v>
      </c>
      <c r="E14" s="57">
        <v>0</v>
      </c>
      <c r="F14" s="20"/>
      <c r="G14" s="24">
        <v>0</v>
      </c>
      <c r="H14" s="25"/>
      <c r="I14" s="33">
        <f t="shared" si="2"/>
        <v>0.06</v>
      </c>
      <c r="J14" s="24" t="s">
        <v>23</v>
      </c>
      <c r="K14" s="34">
        <v>0</v>
      </c>
      <c r="L14" s="29"/>
    </row>
    <row r="15" spans="1:14" ht="15" x14ac:dyDescent="0.2">
      <c r="A15" s="3"/>
      <c r="B15" s="3"/>
      <c r="C15" s="3"/>
      <c r="D15" s="46"/>
      <c r="E15" s="55"/>
      <c r="F15" s="16"/>
      <c r="G15" s="8"/>
      <c r="H15" s="8"/>
      <c r="I15" s="8"/>
      <c r="J15" s="8"/>
      <c r="K15" s="8"/>
      <c r="L15" s="8"/>
    </row>
    <row r="16" spans="1:14" ht="18" x14ac:dyDescent="0.25">
      <c r="A16" s="3"/>
      <c r="B16" s="7" t="s">
        <v>13</v>
      </c>
      <c r="C16" s="7"/>
      <c r="D16" s="45">
        <v>0.26</v>
      </c>
      <c r="E16" s="54">
        <v>0.31480000000000002</v>
      </c>
      <c r="F16" s="10"/>
      <c r="G16" s="77">
        <v>0.32</v>
      </c>
      <c r="H16" s="11" t="s">
        <v>10</v>
      </c>
      <c r="I16" s="12">
        <f>G16+6%</f>
        <v>0.38</v>
      </c>
      <c r="J16" s="9" t="s">
        <v>23</v>
      </c>
      <c r="K16" s="30">
        <f>G16-6%</f>
        <v>0.26</v>
      </c>
      <c r="L16" s="11" t="s">
        <v>42</v>
      </c>
    </row>
    <row r="17" spans="1:12" ht="15" x14ac:dyDescent="0.2">
      <c r="A17" s="3"/>
      <c r="B17" s="14" t="s">
        <v>6</v>
      </c>
      <c r="C17" s="14"/>
      <c r="D17" s="46"/>
      <c r="E17" s="55"/>
      <c r="F17" s="16"/>
      <c r="G17" s="8"/>
      <c r="H17" s="8"/>
      <c r="I17" s="12"/>
      <c r="J17" s="9"/>
      <c r="K17" s="30"/>
      <c r="L17" s="8" t="s">
        <v>43</v>
      </c>
    </row>
    <row r="18" spans="1:12" ht="15" x14ac:dyDescent="0.2">
      <c r="A18" s="3"/>
      <c r="B18" s="3" t="s">
        <v>14</v>
      </c>
      <c r="C18" s="3"/>
      <c r="D18" s="45">
        <v>0.26</v>
      </c>
      <c r="E18" s="56">
        <v>0.31480000000000002</v>
      </c>
      <c r="F18" s="20"/>
      <c r="G18" s="19">
        <v>0.32</v>
      </c>
      <c r="H18" s="21"/>
      <c r="I18" s="31">
        <f t="shared" ref="I18:I23" si="4">G18+6%</f>
        <v>0.38</v>
      </c>
      <c r="J18" s="19" t="s">
        <v>23</v>
      </c>
      <c r="K18" s="32">
        <f t="shared" ref="K18:K23" si="5">G18-6%</f>
        <v>0.26</v>
      </c>
      <c r="L18" s="11" t="s">
        <v>38</v>
      </c>
    </row>
    <row r="19" spans="1:12" ht="15" x14ac:dyDescent="0.2">
      <c r="A19" s="3"/>
      <c r="B19" s="3" t="s">
        <v>12</v>
      </c>
      <c r="C19" s="3"/>
      <c r="D19" s="45">
        <v>0</v>
      </c>
      <c r="E19" s="56">
        <v>0</v>
      </c>
      <c r="F19" s="20"/>
      <c r="G19" s="19">
        <v>0</v>
      </c>
      <c r="H19" s="21"/>
      <c r="I19" s="31">
        <f>G19+6%</f>
        <v>0.06</v>
      </c>
      <c r="J19" s="19" t="s">
        <v>23</v>
      </c>
      <c r="K19" s="32">
        <v>0</v>
      </c>
      <c r="L19" s="3"/>
    </row>
    <row r="20" spans="1:12" ht="15" x14ac:dyDescent="0.2">
      <c r="A20" s="3"/>
      <c r="B20" s="3"/>
      <c r="C20" s="3"/>
      <c r="D20" s="49"/>
      <c r="E20" s="58"/>
      <c r="F20" s="18"/>
      <c r="G20" s="17"/>
      <c r="H20" s="17"/>
      <c r="I20" s="31"/>
      <c r="J20" s="19"/>
      <c r="K20" s="32"/>
      <c r="L20" s="3"/>
    </row>
    <row r="21" spans="1:12" ht="15" x14ac:dyDescent="0.2">
      <c r="A21" s="3"/>
      <c r="B21" s="14" t="s">
        <v>6</v>
      </c>
      <c r="C21" s="14"/>
      <c r="D21" s="49"/>
      <c r="E21" s="58"/>
      <c r="F21" s="18"/>
      <c r="G21" s="17"/>
      <c r="H21" s="17"/>
      <c r="I21" s="31"/>
      <c r="J21" s="19"/>
      <c r="K21" s="32"/>
      <c r="L21" s="3"/>
    </row>
    <row r="22" spans="1:12" ht="15" x14ac:dyDescent="0.2">
      <c r="A22" s="3"/>
      <c r="B22" s="3" t="s">
        <v>15</v>
      </c>
      <c r="C22" s="3"/>
      <c r="D22" s="45">
        <v>0.1</v>
      </c>
      <c r="E22" s="59">
        <v>0.12690000000000001</v>
      </c>
      <c r="F22" s="35"/>
      <c r="G22" s="19">
        <v>0.13</v>
      </c>
      <c r="H22" s="21"/>
      <c r="I22" s="31">
        <f t="shared" si="4"/>
        <v>0.19</v>
      </c>
      <c r="J22" s="19" t="s">
        <v>23</v>
      </c>
      <c r="K22" s="32">
        <f t="shared" si="5"/>
        <v>7.0000000000000007E-2</v>
      </c>
      <c r="L22" s="3"/>
    </row>
    <row r="23" spans="1:12" ht="15.75" customHeight="1" x14ac:dyDescent="0.2">
      <c r="A23" s="3"/>
      <c r="B23" s="36" t="s">
        <v>17</v>
      </c>
      <c r="C23" s="4"/>
      <c r="D23" s="50">
        <v>0.16</v>
      </c>
      <c r="E23" s="60">
        <v>0.18790000000000001</v>
      </c>
      <c r="F23" s="35"/>
      <c r="G23" s="24">
        <v>0.19</v>
      </c>
      <c r="H23" s="25"/>
      <c r="I23" s="33">
        <f t="shared" si="4"/>
        <v>0.25</v>
      </c>
      <c r="J23" s="24" t="s">
        <v>23</v>
      </c>
      <c r="K23" s="34">
        <f t="shared" si="5"/>
        <v>0.13</v>
      </c>
      <c r="L23" s="36"/>
    </row>
    <row r="24" spans="1:12" ht="15" x14ac:dyDescent="0.2">
      <c r="A24" s="3"/>
      <c r="B24" s="3"/>
      <c r="C24" s="3"/>
      <c r="D24" s="49"/>
      <c r="E24" s="61"/>
      <c r="F24" s="37"/>
      <c r="G24" s="3"/>
      <c r="H24" s="3"/>
      <c r="I24" s="3"/>
      <c r="J24" s="3"/>
      <c r="K24" s="3"/>
      <c r="L24" s="3"/>
    </row>
    <row r="25" spans="1:12" ht="18" x14ac:dyDescent="0.25">
      <c r="A25" s="3"/>
      <c r="B25" s="38" t="s">
        <v>18</v>
      </c>
      <c r="C25" s="65"/>
      <c r="D25" s="50">
        <v>0.03</v>
      </c>
      <c r="E25" s="93">
        <v>0</v>
      </c>
      <c r="F25" s="4"/>
      <c r="G25" s="78">
        <v>0</v>
      </c>
      <c r="H25" s="39" t="s">
        <v>5</v>
      </c>
      <c r="I25" s="26">
        <f>G25+5%</f>
        <v>0.05</v>
      </c>
      <c r="J25" s="27" t="s">
        <v>23</v>
      </c>
      <c r="K25" s="34">
        <f>0%</f>
        <v>0</v>
      </c>
      <c r="L25" s="36" t="s">
        <v>24</v>
      </c>
    </row>
    <row r="26" spans="1:12" ht="15" x14ac:dyDescent="0.2">
      <c r="A26" s="3"/>
      <c r="B26" s="3"/>
      <c r="C26" s="3"/>
      <c r="D26" s="49"/>
      <c r="E26" s="62"/>
      <c r="F26" s="4"/>
      <c r="G26" s="3"/>
      <c r="H26" s="3"/>
      <c r="I26" s="3"/>
      <c r="J26" s="3"/>
      <c r="K26" s="3"/>
      <c r="L26" s="3"/>
    </row>
    <row r="27" spans="1:12" ht="18" x14ac:dyDescent="0.25">
      <c r="A27" s="3"/>
      <c r="B27" s="38" t="s">
        <v>19</v>
      </c>
      <c r="C27" s="65"/>
      <c r="D27" s="50">
        <v>0.03</v>
      </c>
      <c r="E27" s="63">
        <v>0</v>
      </c>
      <c r="F27" s="40"/>
      <c r="G27" s="78">
        <v>0</v>
      </c>
      <c r="H27" s="39" t="s">
        <v>25</v>
      </c>
      <c r="I27" s="26">
        <f>G27+4%</f>
        <v>0.04</v>
      </c>
      <c r="J27" s="27" t="s">
        <v>23</v>
      </c>
      <c r="K27" s="34">
        <v>0</v>
      </c>
      <c r="L27" s="36" t="s">
        <v>46</v>
      </c>
    </row>
    <row r="28" spans="1:12" ht="15" x14ac:dyDescent="0.2">
      <c r="A28" s="3"/>
      <c r="B28" s="3"/>
      <c r="C28" s="3"/>
      <c r="D28" s="49"/>
      <c r="E28" s="62"/>
      <c r="F28" s="4"/>
      <c r="G28" s="3"/>
      <c r="H28" s="3"/>
      <c r="I28" s="3"/>
      <c r="J28" s="3"/>
      <c r="K28" s="3"/>
      <c r="L28" s="3"/>
    </row>
    <row r="29" spans="1:12" ht="18" x14ac:dyDescent="0.25">
      <c r="A29" s="3"/>
      <c r="B29" s="38" t="s">
        <v>26</v>
      </c>
      <c r="C29" s="65" t="s">
        <v>40</v>
      </c>
      <c r="D29" s="50">
        <v>0.05</v>
      </c>
      <c r="E29" s="63">
        <v>5.96E-2</v>
      </c>
      <c r="F29" s="40"/>
      <c r="G29" s="78">
        <v>0.05</v>
      </c>
      <c r="H29" s="39" t="s">
        <v>25</v>
      </c>
      <c r="I29" s="26">
        <f>G29+4%</f>
        <v>0.09</v>
      </c>
      <c r="J29" s="27" t="s">
        <v>23</v>
      </c>
      <c r="K29" s="34">
        <f>G29-4%</f>
        <v>1.0000000000000002E-2</v>
      </c>
      <c r="L29" s="103" t="s">
        <v>27</v>
      </c>
    </row>
    <row r="30" spans="1:12" ht="15" x14ac:dyDescent="0.2">
      <c r="A30" s="3"/>
      <c r="B30" s="3"/>
      <c r="C30" s="3"/>
      <c r="D30" s="49"/>
      <c r="E30" s="62"/>
      <c r="F30" s="4"/>
      <c r="G30" s="3"/>
      <c r="H30" s="3"/>
      <c r="I30" s="3"/>
      <c r="J30" s="3"/>
      <c r="K30" s="3"/>
      <c r="L30" s="3"/>
    </row>
    <row r="31" spans="1:12" ht="18" x14ac:dyDescent="0.25">
      <c r="A31" s="3"/>
      <c r="B31" s="38" t="s">
        <v>20</v>
      </c>
      <c r="C31" s="65"/>
      <c r="D31" s="50">
        <v>1</v>
      </c>
      <c r="E31" s="93">
        <f>E6+E11+E16+E25+E27+E29</f>
        <v>1.0000000000000002</v>
      </c>
      <c r="F31" s="4"/>
      <c r="G31" s="78">
        <f>G6+G11+G16+G25+G27+G29</f>
        <v>1</v>
      </c>
      <c r="H31" s="36"/>
      <c r="I31" s="36"/>
      <c r="J31" s="36"/>
      <c r="K31" s="36"/>
      <c r="L31" s="36"/>
    </row>
    <row r="32" spans="1:12" ht="15" x14ac:dyDescent="0.2">
      <c r="A32" s="3"/>
      <c r="B32" s="3"/>
      <c r="C32" s="3"/>
      <c r="D32" s="49"/>
      <c r="E32" s="62"/>
      <c r="F32" s="4"/>
      <c r="G32" s="3"/>
      <c r="H32" s="3"/>
      <c r="I32" s="3"/>
      <c r="J32" s="3"/>
      <c r="K32" s="3"/>
      <c r="L32" s="3"/>
    </row>
    <row r="33" spans="1:15" ht="18" x14ac:dyDescent="0.25">
      <c r="A33" s="3"/>
      <c r="B33" s="38" t="s">
        <v>21</v>
      </c>
      <c r="C33" s="65"/>
      <c r="D33" s="51">
        <v>0.15</v>
      </c>
      <c r="E33" s="63">
        <v>0.18260000000000001</v>
      </c>
      <c r="F33" s="40"/>
      <c r="G33" s="78">
        <v>0.2</v>
      </c>
      <c r="H33" s="39" t="s">
        <v>10</v>
      </c>
      <c r="I33" s="26">
        <f>G33+6%</f>
        <v>0.26</v>
      </c>
      <c r="J33" s="27" t="s">
        <v>23</v>
      </c>
      <c r="K33" s="28">
        <f>G33-6%</f>
        <v>0.14000000000000001</v>
      </c>
      <c r="L33" s="36"/>
    </row>
    <row r="35" spans="1:15" x14ac:dyDescent="0.2">
      <c r="A35" t="s">
        <v>16</v>
      </c>
      <c r="B35" t="s">
        <v>22</v>
      </c>
    </row>
    <row r="36" spans="1:15" ht="18" x14ac:dyDescent="0.25">
      <c r="A36" t="s">
        <v>40</v>
      </c>
      <c r="B36" t="s">
        <v>41</v>
      </c>
      <c r="M36" s="80"/>
      <c r="N36" s="107"/>
      <c r="O36" s="107"/>
    </row>
  </sheetData>
  <mergeCells count="2">
    <mergeCell ref="B2:L2"/>
    <mergeCell ref="I4:K4"/>
  </mergeCells>
  <pageMargins left="0.74803149606299213" right="0.74803149606299213" top="0.98425196850393704" bottom="0.98425196850393704" header="0.51181102362204722" footer="0.51181102362204722"/>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7"/>
  <sheetViews>
    <sheetView showGridLines="0" rightToLeft="1" zoomScale="85" zoomScaleNormal="85" workbookViewId="0">
      <selection activeCell="O12" sqref="O12"/>
    </sheetView>
  </sheetViews>
  <sheetFormatPr defaultRowHeight="12.75" x14ac:dyDescent="0.2"/>
  <cols>
    <col min="1" max="1" width="2.140625" customWidth="1"/>
    <col min="2" max="2" width="26.85546875" customWidth="1"/>
    <col min="3" max="3" width="3.140625" style="2" bestFit="1" customWidth="1"/>
    <col min="4" max="4" width="12.7109375" customWidth="1"/>
    <col min="5" max="5" width="13.42578125" bestFit="1" customWidth="1"/>
    <col min="6" max="6" width="2.42578125" style="2" customWidth="1"/>
    <col min="7" max="7" width="15" customWidth="1"/>
    <col min="9" max="9" width="9.42578125" customWidth="1"/>
    <col min="10" max="10" width="1.7109375" customWidth="1"/>
    <col min="11" max="11" width="20.28515625" customWidth="1"/>
    <col min="12" max="12" width="21.28515625"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17" t="s">
        <v>51</v>
      </c>
      <c r="C2" s="117"/>
      <c r="D2" s="117"/>
      <c r="E2" s="117"/>
      <c r="F2" s="117"/>
      <c r="G2" s="117"/>
      <c r="H2" s="117"/>
      <c r="I2" s="117"/>
      <c r="J2" s="117"/>
      <c r="K2" s="117"/>
      <c r="L2" s="117"/>
    </row>
    <row r="3" spans="1:14" ht="18" x14ac:dyDescent="0.25">
      <c r="B3" s="90"/>
      <c r="C3" s="90"/>
      <c r="D3" s="90"/>
      <c r="E3" s="90"/>
      <c r="F3" s="90"/>
      <c r="G3" s="90"/>
      <c r="H3" s="90"/>
      <c r="I3" s="90"/>
      <c r="J3" s="90"/>
      <c r="K3" s="90"/>
      <c r="L3" s="90"/>
    </row>
    <row r="4" spans="1:14" ht="48" customHeight="1" thickBot="1" x14ac:dyDescent="0.25">
      <c r="B4" s="89" t="s">
        <v>0</v>
      </c>
      <c r="C4" s="6"/>
      <c r="D4" s="43" t="s">
        <v>45</v>
      </c>
      <c r="E4" s="52" t="s">
        <v>48</v>
      </c>
      <c r="F4" s="6"/>
      <c r="G4" s="89" t="s">
        <v>47</v>
      </c>
      <c r="H4" s="89" t="s">
        <v>1</v>
      </c>
      <c r="I4" s="116" t="s">
        <v>2</v>
      </c>
      <c r="J4" s="116"/>
      <c r="K4" s="116"/>
      <c r="L4" s="89" t="s">
        <v>3</v>
      </c>
      <c r="M4" s="1"/>
      <c r="N4" s="1"/>
    </row>
    <row r="5" spans="1:14" ht="15.75" x14ac:dyDescent="0.2">
      <c r="B5" s="6"/>
      <c r="C5" s="6"/>
      <c r="D5" s="44"/>
      <c r="E5" s="53"/>
      <c r="F5" s="6"/>
      <c r="G5" s="6"/>
      <c r="H5" s="6"/>
      <c r="I5" s="6"/>
      <c r="J5" s="6"/>
      <c r="K5" s="6"/>
      <c r="L5" s="6"/>
      <c r="M5" s="1"/>
      <c r="N5" s="1"/>
    </row>
    <row r="6" spans="1:14" ht="18" x14ac:dyDescent="0.25">
      <c r="B6" s="7" t="s">
        <v>4</v>
      </c>
      <c r="C6" s="4"/>
      <c r="D6" s="45">
        <v>0.5</v>
      </c>
      <c r="E6" s="54">
        <v>0.46560000000000001</v>
      </c>
      <c r="F6" s="10"/>
      <c r="G6" s="77">
        <v>0.5</v>
      </c>
      <c r="H6" s="11" t="s">
        <v>5</v>
      </c>
      <c r="I6" s="12">
        <f>G6+5%</f>
        <v>0.55000000000000004</v>
      </c>
      <c r="J6" s="9" t="s">
        <v>23</v>
      </c>
      <c r="K6" s="30">
        <f>G6-5%</f>
        <v>0.45</v>
      </c>
      <c r="L6" s="8" t="s">
        <v>34</v>
      </c>
    </row>
    <row r="7" spans="1:14" ht="15" x14ac:dyDescent="0.2">
      <c r="B7" s="14" t="s">
        <v>6</v>
      </c>
      <c r="C7" s="15"/>
      <c r="D7" s="46"/>
      <c r="E7" s="55"/>
      <c r="F7" s="16"/>
      <c r="G7" s="91"/>
      <c r="H7" s="8"/>
      <c r="I7" s="12"/>
      <c r="J7" s="9"/>
      <c r="K7" s="30"/>
      <c r="L7" s="8" t="s">
        <v>35</v>
      </c>
    </row>
    <row r="8" spans="1:14" ht="15" x14ac:dyDescent="0.2">
      <c r="B8" s="17" t="s">
        <v>7</v>
      </c>
      <c r="C8" s="18"/>
      <c r="D8" s="47">
        <v>0.5</v>
      </c>
      <c r="E8" s="56">
        <v>0.46560000000000001</v>
      </c>
      <c r="F8" s="20"/>
      <c r="G8" s="41">
        <v>0.5</v>
      </c>
      <c r="H8" s="21"/>
      <c r="I8" s="31">
        <f t="shared" ref="I8:I9" si="0">G8+5%</f>
        <v>0.55000000000000004</v>
      </c>
      <c r="J8" s="19" t="s">
        <v>23</v>
      </c>
      <c r="K8" s="32">
        <f t="shared" ref="K8" si="1">G8-5%</f>
        <v>0.45</v>
      </c>
      <c r="L8" s="8"/>
    </row>
    <row r="9" spans="1:14" ht="15" x14ac:dyDescent="0.2">
      <c r="B9" s="22" t="s">
        <v>8</v>
      </c>
      <c r="C9" s="18"/>
      <c r="D9" s="48">
        <v>0</v>
      </c>
      <c r="E9" s="57">
        <v>0</v>
      </c>
      <c r="F9" s="23"/>
      <c r="G9" s="42">
        <v>0</v>
      </c>
      <c r="H9" s="25"/>
      <c r="I9" s="33">
        <f t="shared" si="0"/>
        <v>0.05</v>
      </c>
      <c r="J9" s="24" t="s">
        <v>23</v>
      </c>
      <c r="K9" s="34">
        <v>0</v>
      </c>
      <c r="L9" s="29"/>
    </row>
    <row r="10" spans="1:14" ht="15" x14ac:dyDescent="0.2">
      <c r="B10" s="3"/>
      <c r="C10" s="4"/>
      <c r="D10" s="46"/>
      <c r="E10" s="55"/>
      <c r="F10" s="16"/>
      <c r="G10" s="99"/>
      <c r="H10" s="8"/>
      <c r="I10" s="8"/>
      <c r="J10" s="8"/>
      <c r="K10" s="8"/>
      <c r="L10" s="8"/>
    </row>
    <row r="11" spans="1:14" ht="18" x14ac:dyDescent="0.25">
      <c r="B11" s="7" t="s">
        <v>9</v>
      </c>
      <c r="C11" s="4"/>
      <c r="D11" s="45">
        <v>0.39</v>
      </c>
      <c r="E11" s="54">
        <v>0.37659999999999999</v>
      </c>
      <c r="F11" s="10"/>
      <c r="G11" s="100">
        <v>0.39</v>
      </c>
      <c r="H11" s="11" t="s">
        <v>10</v>
      </c>
      <c r="I11" s="12">
        <f>G11+6%</f>
        <v>0.45</v>
      </c>
      <c r="J11" s="9" t="s">
        <v>23</v>
      </c>
      <c r="K11" s="30">
        <f>G11-6%</f>
        <v>0.33</v>
      </c>
      <c r="L11" s="8" t="s">
        <v>36</v>
      </c>
    </row>
    <row r="12" spans="1:14" ht="15" x14ac:dyDescent="0.2">
      <c r="B12" s="14" t="s">
        <v>6</v>
      </c>
      <c r="C12" s="15"/>
      <c r="D12" s="46"/>
      <c r="E12" s="54"/>
      <c r="F12" s="16"/>
      <c r="G12" s="99"/>
      <c r="H12" s="8"/>
      <c r="I12" s="12"/>
      <c r="J12" s="9"/>
      <c r="K12" s="30"/>
      <c r="L12" s="8" t="s">
        <v>37</v>
      </c>
    </row>
    <row r="13" spans="1:14" ht="15" x14ac:dyDescent="0.2">
      <c r="B13" s="17" t="s">
        <v>11</v>
      </c>
      <c r="C13" s="18"/>
      <c r="D13" s="47">
        <v>0.37</v>
      </c>
      <c r="E13" s="56">
        <v>0.36420000000000002</v>
      </c>
      <c r="F13" s="20"/>
      <c r="G13" s="41">
        <v>0.39</v>
      </c>
      <c r="H13" s="21"/>
      <c r="I13" s="12">
        <f t="shared" ref="I13:I14" si="2">G13+6%</f>
        <v>0.45</v>
      </c>
      <c r="J13" s="9" t="s">
        <v>23</v>
      </c>
      <c r="K13" s="30">
        <f t="shared" ref="K13" si="3">G13-6%</f>
        <v>0.33</v>
      </c>
      <c r="L13" s="8"/>
    </row>
    <row r="14" spans="1:14" ht="15" x14ac:dyDescent="0.2">
      <c r="B14" s="22" t="s">
        <v>12</v>
      </c>
      <c r="C14" s="18"/>
      <c r="D14" s="48">
        <v>0.02</v>
      </c>
      <c r="E14" s="57">
        <v>1.2500000000000001E-2</v>
      </c>
      <c r="F14" s="20"/>
      <c r="G14" s="42">
        <v>0</v>
      </c>
      <c r="H14" s="25"/>
      <c r="I14" s="26">
        <f t="shared" si="2"/>
        <v>0.06</v>
      </c>
      <c r="J14" s="27" t="s">
        <v>23</v>
      </c>
      <c r="K14" s="28">
        <v>0</v>
      </c>
      <c r="L14" s="29"/>
    </row>
    <row r="15" spans="1:14" ht="15" x14ac:dyDescent="0.2">
      <c r="B15" s="3"/>
      <c r="C15" s="4"/>
      <c r="D15" s="46"/>
      <c r="E15" s="55"/>
      <c r="F15" s="16"/>
      <c r="G15" s="9"/>
      <c r="H15" s="8"/>
      <c r="I15" s="8"/>
      <c r="J15" s="8"/>
      <c r="K15" s="8"/>
      <c r="L15" s="8"/>
    </row>
    <row r="16" spans="1:14" ht="18" x14ac:dyDescent="0.25">
      <c r="A16" s="3"/>
      <c r="B16" s="7" t="s">
        <v>13</v>
      </c>
      <c r="C16" s="4"/>
      <c r="D16" s="45">
        <v>0.04</v>
      </c>
      <c r="E16" s="54">
        <v>8.9800000000000005E-2</v>
      </c>
      <c r="F16" s="10"/>
      <c r="G16" s="77">
        <v>0.04</v>
      </c>
      <c r="H16" s="11" t="s">
        <v>10</v>
      </c>
      <c r="I16" s="12">
        <f>G16+6%</f>
        <v>0.1</v>
      </c>
      <c r="J16" s="9" t="s">
        <v>23</v>
      </c>
      <c r="K16" s="30">
        <f>0%</f>
        <v>0</v>
      </c>
      <c r="L16" s="11" t="s">
        <v>42</v>
      </c>
    </row>
    <row r="17" spans="1:12" ht="15" x14ac:dyDescent="0.2">
      <c r="A17" s="3"/>
      <c r="B17" s="14" t="s">
        <v>6</v>
      </c>
      <c r="C17" s="15"/>
      <c r="D17" s="46"/>
      <c r="E17" s="55"/>
      <c r="F17" s="16"/>
      <c r="G17" s="8"/>
      <c r="H17" s="8"/>
      <c r="I17" s="12"/>
      <c r="J17" s="9"/>
      <c r="K17" s="30"/>
      <c r="L17" s="11" t="s">
        <v>43</v>
      </c>
    </row>
    <row r="18" spans="1:12" ht="15" x14ac:dyDescent="0.2">
      <c r="A18" s="3"/>
      <c r="B18" s="3" t="s">
        <v>14</v>
      </c>
      <c r="C18" s="4"/>
      <c r="D18" s="45">
        <v>0.04</v>
      </c>
      <c r="E18" s="56">
        <v>8.9800000000000005E-2</v>
      </c>
      <c r="F18" s="20"/>
      <c r="G18" s="19">
        <v>0.04</v>
      </c>
      <c r="H18" s="21"/>
      <c r="I18" s="31">
        <f t="shared" ref="I18:I23" si="4">G18+6%</f>
        <v>0.1</v>
      </c>
      <c r="J18" s="19" t="s">
        <v>23</v>
      </c>
      <c r="K18" s="32">
        <f>0%</f>
        <v>0</v>
      </c>
      <c r="L18" s="11" t="s">
        <v>38</v>
      </c>
    </row>
    <row r="19" spans="1:12" ht="15" x14ac:dyDescent="0.2">
      <c r="A19" s="3"/>
      <c r="B19" s="3" t="s">
        <v>12</v>
      </c>
      <c r="C19" s="4"/>
      <c r="D19" s="45">
        <v>0</v>
      </c>
      <c r="E19" s="56">
        <v>0</v>
      </c>
      <c r="F19" s="20"/>
      <c r="G19" s="19">
        <v>0</v>
      </c>
      <c r="H19" s="21"/>
      <c r="I19" s="31">
        <f>G19+6%</f>
        <v>0.06</v>
      </c>
      <c r="J19" s="19" t="s">
        <v>23</v>
      </c>
      <c r="K19" s="32">
        <v>0</v>
      </c>
      <c r="L19" s="3"/>
    </row>
    <row r="20" spans="1:12" ht="15" x14ac:dyDescent="0.2">
      <c r="A20" s="3"/>
      <c r="B20" s="3"/>
      <c r="C20" s="4"/>
      <c r="D20" s="49"/>
      <c r="E20" s="58"/>
      <c r="F20" s="18"/>
      <c r="G20" s="17"/>
      <c r="H20" s="17"/>
      <c r="I20" s="31"/>
      <c r="J20" s="19"/>
      <c r="K20" s="32"/>
      <c r="L20" s="3"/>
    </row>
    <row r="21" spans="1:12" ht="15" x14ac:dyDescent="0.2">
      <c r="A21" s="3"/>
      <c r="B21" s="14" t="s">
        <v>6</v>
      </c>
      <c r="C21" s="15"/>
      <c r="D21" s="49"/>
      <c r="E21" s="58"/>
      <c r="F21" s="18"/>
      <c r="G21" s="17"/>
      <c r="H21" s="17"/>
      <c r="I21" s="31"/>
      <c r="J21" s="19"/>
      <c r="K21" s="32"/>
      <c r="L21" s="3"/>
    </row>
    <row r="22" spans="1:12" ht="15" x14ac:dyDescent="0.2">
      <c r="A22" s="3"/>
      <c r="B22" s="3" t="s">
        <v>15</v>
      </c>
      <c r="C22" s="4"/>
      <c r="D22" s="45">
        <v>0.01</v>
      </c>
      <c r="E22" s="59">
        <v>3.2899999999999999E-2</v>
      </c>
      <c r="F22" s="35"/>
      <c r="G22" s="19">
        <v>0.01</v>
      </c>
      <c r="H22" s="21"/>
      <c r="I22" s="31">
        <f t="shared" si="4"/>
        <v>6.9999999999999993E-2</v>
      </c>
      <c r="J22" s="19" t="s">
        <v>23</v>
      </c>
      <c r="K22" s="32">
        <f>0%</f>
        <v>0</v>
      </c>
      <c r="L22" s="3"/>
    </row>
    <row r="23" spans="1:12" ht="15.75" customHeight="1" x14ac:dyDescent="0.2">
      <c r="A23" s="3"/>
      <c r="B23" s="36" t="s">
        <v>17</v>
      </c>
      <c r="C23" s="4"/>
      <c r="D23" s="50">
        <v>0.03</v>
      </c>
      <c r="E23" s="60">
        <v>5.6899999999999999E-2</v>
      </c>
      <c r="F23" s="35"/>
      <c r="G23" s="24">
        <v>0.03</v>
      </c>
      <c r="H23" s="25"/>
      <c r="I23" s="33">
        <f t="shared" si="4"/>
        <v>0.09</v>
      </c>
      <c r="J23" s="24" t="s">
        <v>23</v>
      </c>
      <c r="K23" s="34">
        <f>0%</f>
        <v>0</v>
      </c>
      <c r="L23" s="36"/>
    </row>
    <row r="24" spans="1:12" ht="15" x14ac:dyDescent="0.2">
      <c r="A24" s="3"/>
      <c r="B24" s="3"/>
      <c r="C24" s="4"/>
      <c r="D24" s="49"/>
      <c r="E24" s="61"/>
      <c r="F24" s="37"/>
      <c r="G24" s="3"/>
      <c r="H24" s="3"/>
      <c r="I24" s="3"/>
      <c r="J24" s="3"/>
      <c r="K24" s="3"/>
      <c r="L24" s="3"/>
    </row>
    <row r="25" spans="1:12" ht="18" x14ac:dyDescent="0.25">
      <c r="A25" s="3"/>
      <c r="B25" s="38" t="s">
        <v>18</v>
      </c>
      <c r="C25" s="4"/>
      <c r="D25" s="50">
        <v>0.03</v>
      </c>
      <c r="E25" s="93">
        <v>0</v>
      </c>
      <c r="F25" s="4"/>
      <c r="G25" s="78">
        <v>0</v>
      </c>
      <c r="H25" s="39" t="s">
        <v>5</v>
      </c>
      <c r="I25" s="26">
        <f>G25+5%</f>
        <v>0.05</v>
      </c>
      <c r="J25" s="27" t="s">
        <v>23</v>
      </c>
      <c r="K25" s="34">
        <f>0%</f>
        <v>0</v>
      </c>
      <c r="L25" s="29" t="s">
        <v>24</v>
      </c>
    </row>
    <row r="26" spans="1:12" ht="15" x14ac:dyDescent="0.2">
      <c r="A26" s="3"/>
      <c r="B26" s="3"/>
      <c r="C26" s="4"/>
      <c r="D26" s="49"/>
      <c r="E26" s="62"/>
      <c r="F26" s="4"/>
      <c r="G26" s="3"/>
      <c r="H26" s="3"/>
      <c r="I26" s="3"/>
      <c r="J26" s="3"/>
      <c r="K26" s="3"/>
      <c r="L26" s="8"/>
    </row>
    <row r="27" spans="1:12" ht="18" x14ac:dyDescent="0.25">
      <c r="A27" s="3"/>
      <c r="B27" s="38" t="s">
        <v>19</v>
      </c>
      <c r="C27" s="4" t="s">
        <v>16</v>
      </c>
      <c r="D27" s="50">
        <v>0</v>
      </c>
      <c r="E27" s="63">
        <v>4.4999999999999997E-3</v>
      </c>
      <c r="F27" s="40"/>
      <c r="G27" s="78">
        <v>0.02</v>
      </c>
      <c r="H27" s="39" t="s">
        <v>25</v>
      </c>
      <c r="I27" s="26">
        <f>G27+4%</f>
        <v>0.06</v>
      </c>
      <c r="J27" s="27" t="s">
        <v>23</v>
      </c>
      <c r="K27" s="34">
        <v>0</v>
      </c>
      <c r="L27" s="36" t="s">
        <v>46</v>
      </c>
    </row>
    <row r="28" spans="1:12" ht="15" x14ac:dyDescent="0.2">
      <c r="B28" s="3"/>
      <c r="C28" s="4"/>
      <c r="D28" s="49"/>
      <c r="E28" s="61"/>
      <c r="F28" s="37"/>
      <c r="G28" s="98"/>
      <c r="H28" s="3"/>
      <c r="I28" s="3"/>
      <c r="J28" s="3"/>
      <c r="K28" s="3"/>
      <c r="L28" s="3"/>
    </row>
    <row r="29" spans="1:12" ht="18" x14ac:dyDescent="0.25">
      <c r="B29" s="38" t="s">
        <v>26</v>
      </c>
      <c r="C29" s="4" t="s">
        <v>40</v>
      </c>
      <c r="D29" s="50">
        <v>0.04</v>
      </c>
      <c r="E29" s="63">
        <v>6.3399999999999998E-2</v>
      </c>
      <c r="F29" s="40"/>
      <c r="G29" s="78">
        <v>0.05</v>
      </c>
      <c r="H29" s="39" t="s">
        <v>25</v>
      </c>
      <c r="I29" s="26">
        <f>G29+4%</f>
        <v>0.09</v>
      </c>
      <c r="J29" s="29" t="s">
        <v>23</v>
      </c>
      <c r="K29" s="28">
        <v>0.01</v>
      </c>
      <c r="L29" s="29" t="s">
        <v>27</v>
      </c>
    </row>
    <row r="30" spans="1:12" ht="18" x14ac:dyDescent="0.25">
      <c r="B30" s="3"/>
      <c r="C30" s="4"/>
      <c r="D30" s="49"/>
      <c r="E30" s="62"/>
      <c r="F30" s="4"/>
      <c r="G30" s="101"/>
      <c r="H30" s="3"/>
      <c r="I30" s="3"/>
      <c r="J30" s="3"/>
      <c r="K30" s="3"/>
      <c r="L30" s="3"/>
    </row>
    <row r="31" spans="1:12" ht="18" x14ac:dyDescent="0.25">
      <c r="B31" s="7" t="s">
        <v>20</v>
      </c>
      <c r="C31" s="65"/>
      <c r="D31" s="105">
        <v>1</v>
      </c>
      <c r="E31" s="64">
        <f>E6+E11+E16+E29</f>
        <v>0.99540000000000006</v>
      </c>
      <c r="F31" s="65"/>
      <c r="G31" s="77">
        <f>G6+G27+G11+G16+G29+G25</f>
        <v>1</v>
      </c>
      <c r="H31" s="3"/>
      <c r="I31" s="3"/>
      <c r="J31" s="3"/>
      <c r="K31" s="3"/>
      <c r="L31" s="3"/>
    </row>
    <row r="32" spans="1:12" ht="18" x14ac:dyDescent="0.25">
      <c r="B32" s="3"/>
      <c r="C32" s="4"/>
      <c r="D32" s="49"/>
      <c r="E32" s="62"/>
      <c r="F32" s="4"/>
      <c r="G32" s="101"/>
      <c r="H32" s="3"/>
      <c r="I32" s="3"/>
      <c r="J32" s="3"/>
      <c r="K32" s="3"/>
      <c r="L32" s="3"/>
    </row>
    <row r="33" spans="1:12" ht="18" x14ac:dyDescent="0.25">
      <c r="B33" s="38" t="s">
        <v>21</v>
      </c>
      <c r="C33" s="4"/>
      <c r="D33" s="50">
        <v>0.08</v>
      </c>
      <c r="E33" s="63">
        <v>7.6999999999999999E-2</v>
      </c>
      <c r="F33" s="40"/>
      <c r="G33" s="81">
        <v>0.08</v>
      </c>
      <c r="H33" s="39" t="s">
        <v>10</v>
      </c>
      <c r="I33" s="26">
        <f>G33+6%</f>
        <v>0.14000000000000001</v>
      </c>
      <c r="J33" s="27" t="s">
        <v>23</v>
      </c>
      <c r="K33" s="28">
        <f>G33-6%</f>
        <v>2.0000000000000004E-2</v>
      </c>
      <c r="L33" s="36"/>
    </row>
    <row r="34" spans="1:12" x14ac:dyDescent="0.2">
      <c r="G34" s="102"/>
    </row>
    <row r="35" spans="1:12" x14ac:dyDescent="0.2">
      <c r="A35" t="s">
        <v>16</v>
      </c>
      <c r="B35" t="s">
        <v>22</v>
      </c>
      <c r="G35" s="102"/>
    </row>
    <row r="36" spans="1:12" x14ac:dyDescent="0.2">
      <c r="A36" t="s">
        <v>40</v>
      </c>
      <c r="B36" t="s">
        <v>41</v>
      </c>
    </row>
    <row r="37" spans="1:12" x14ac:dyDescent="0.2">
      <c r="G37" s="92"/>
      <c r="L37" s="104"/>
    </row>
  </sheetData>
  <mergeCells count="2">
    <mergeCell ref="I4:K4"/>
    <mergeCell ref="B2:L2"/>
  </mergeCells>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2"/>
  <sheetViews>
    <sheetView showGridLines="0" rightToLeft="1" zoomScale="85" zoomScaleNormal="85" workbookViewId="0">
      <selection activeCell="B7" sqref="B7:I7"/>
    </sheetView>
  </sheetViews>
  <sheetFormatPr defaultRowHeight="12.75" x14ac:dyDescent="0.2"/>
  <cols>
    <col min="1" max="1" width="4.42578125" customWidth="1"/>
    <col min="2" max="2" width="23.7109375" customWidth="1"/>
    <col min="3" max="3" width="4.140625" style="2" customWidth="1"/>
    <col min="4" max="4" width="2.42578125" style="2"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2" spans="1:10" ht="18" x14ac:dyDescent="0.25">
      <c r="A2" s="3"/>
      <c r="B2" s="117" t="s">
        <v>49</v>
      </c>
      <c r="C2" s="117"/>
      <c r="D2" s="117"/>
      <c r="E2" s="117"/>
      <c r="F2" s="117"/>
      <c r="G2" s="117"/>
      <c r="H2" s="117"/>
      <c r="I2" s="117"/>
      <c r="J2" s="117"/>
    </row>
    <row r="3" spans="1:10" ht="18" x14ac:dyDescent="0.25">
      <c r="A3" s="3"/>
      <c r="B3" s="108"/>
      <c r="C3" s="108"/>
      <c r="D3" s="108"/>
      <c r="E3" s="108"/>
      <c r="F3" s="108"/>
      <c r="G3" s="108"/>
      <c r="H3" s="108"/>
      <c r="I3" s="108"/>
      <c r="J3" s="108"/>
    </row>
    <row r="4" spans="1:10" ht="18" x14ac:dyDescent="0.25">
      <c r="A4" s="3"/>
      <c r="B4" s="121" t="s">
        <v>30</v>
      </c>
      <c r="C4" s="121"/>
      <c r="D4" s="121"/>
      <c r="E4" s="121"/>
      <c r="F4" s="121"/>
      <c r="G4" s="121"/>
      <c r="H4" s="121"/>
      <c r="I4" s="121"/>
      <c r="J4" s="110" t="s">
        <v>3</v>
      </c>
    </row>
    <row r="5" spans="1:10" ht="24" customHeight="1" x14ac:dyDescent="0.3">
      <c r="A5" s="3"/>
      <c r="B5" s="122" t="s">
        <v>39</v>
      </c>
      <c r="C5" s="123"/>
      <c r="D5" s="123"/>
      <c r="E5" s="123"/>
      <c r="F5" s="123"/>
      <c r="G5" s="123"/>
      <c r="H5" s="123"/>
      <c r="I5" s="124"/>
      <c r="J5" s="111" t="s">
        <v>42</v>
      </c>
    </row>
    <row r="6" spans="1:10" ht="24" customHeight="1" x14ac:dyDescent="0.3">
      <c r="A6" s="3"/>
      <c r="B6" s="125" t="s">
        <v>33</v>
      </c>
      <c r="C6" s="126"/>
      <c r="D6" s="126"/>
      <c r="E6" s="126"/>
      <c r="F6" s="126"/>
      <c r="G6" s="126"/>
      <c r="H6" s="126"/>
      <c r="I6" s="127"/>
      <c r="J6" s="112" t="s">
        <v>43</v>
      </c>
    </row>
    <row r="7" spans="1:10" ht="26.25" customHeight="1" x14ac:dyDescent="0.3">
      <c r="A7" s="3"/>
      <c r="B7" s="125" t="s">
        <v>32</v>
      </c>
      <c r="C7" s="126"/>
      <c r="D7" s="126"/>
      <c r="E7" s="126"/>
      <c r="F7" s="126"/>
      <c r="G7" s="126"/>
      <c r="H7" s="126"/>
      <c r="I7" s="127"/>
      <c r="J7" s="113" t="s">
        <v>38</v>
      </c>
    </row>
    <row r="8" spans="1:10" ht="24" customHeight="1" x14ac:dyDescent="0.3">
      <c r="A8" s="3"/>
      <c r="B8" s="118" t="s">
        <v>31</v>
      </c>
      <c r="C8" s="119"/>
      <c r="D8" s="119"/>
      <c r="E8" s="119"/>
      <c r="F8" s="119"/>
      <c r="G8" s="119"/>
      <c r="H8" s="119"/>
      <c r="I8" s="120"/>
      <c r="J8" s="114"/>
    </row>
    <row r="9" spans="1:10" ht="27" customHeight="1" x14ac:dyDescent="0.25">
      <c r="A9" s="3"/>
      <c r="B9" s="109"/>
      <c r="C9" s="109"/>
      <c r="D9" s="109"/>
      <c r="E9" s="109"/>
      <c r="F9" s="109"/>
      <c r="G9" s="109"/>
      <c r="H9" s="109"/>
      <c r="I9" s="109"/>
      <c r="J9" s="108"/>
    </row>
    <row r="10" spans="1:10" ht="17.25" customHeight="1" x14ac:dyDescent="0.25">
      <c r="A10" s="3"/>
      <c r="B10" s="109"/>
      <c r="C10" s="109"/>
      <c r="D10" s="109"/>
      <c r="E10" s="109"/>
      <c r="F10" s="109"/>
      <c r="G10" s="109"/>
      <c r="H10" s="109"/>
      <c r="I10" s="109"/>
      <c r="J10" s="108"/>
    </row>
    <row r="11" spans="1:10" ht="18" customHeight="1" x14ac:dyDescent="0.25">
      <c r="A11" s="3"/>
      <c r="B11" s="109"/>
      <c r="C11" s="109"/>
      <c r="D11" s="109"/>
      <c r="E11" s="109"/>
      <c r="F11" s="109"/>
      <c r="G11" s="109"/>
      <c r="H11" s="109"/>
      <c r="I11" s="109"/>
      <c r="J11" s="108"/>
    </row>
    <row r="12" spans="1:10" ht="18" x14ac:dyDescent="0.25">
      <c r="A12" s="3"/>
      <c r="B12" s="109"/>
      <c r="C12" s="109"/>
      <c r="D12" s="109"/>
      <c r="E12" s="109"/>
      <c r="F12" s="109"/>
      <c r="G12" s="109"/>
      <c r="H12" s="109"/>
      <c r="I12" s="109"/>
      <c r="J12" s="108"/>
    </row>
  </sheetData>
  <mergeCells count="6">
    <mergeCell ref="B8:I8"/>
    <mergeCell ref="B2:J2"/>
    <mergeCell ref="B4:I4"/>
    <mergeCell ref="B5:I5"/>
    <mergeCell ref="B6:I6"/>
    <mergeCell ref="B7:I7"/>
  </mergeCells>
  <pageMargins left="0.74803149606299213" right="0.74803149606299213" top="0.98425196850393704" bottom="0.98425196850393704" header="0.51181102362204722" footer="0.51181102362204722"/>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6"/>
  <sheetViews>
    <sheetView showGridLines="0" rightToLeft="1" zoomScale="85" zoomScaleNormal="85" workbookViewId="0">
      <selection activeCell="G6" sqref="G6"/>
    </sheetView>
  </sheetViews>
  <sheetFormatPr defaultRowHeight="12.75" x14ac:dyDescent="0.2"/>
  <cols>
    <col min="1" max="1" width="3.140625" bestFit="1" customWidth="1"/>
    <col min="2" max="2" width="28.85546875" bestFit="1" customWidth="1"/>
    <col min="3" max="3" width="6.7109375" style="2" customWidth="1"/>
    <col min="4" max="4" width="11.7109375" customWidth="1"/>
    <col min="5" max="5" width="13" customWidth="1"/>
    <col min="6" max="6" width="2.42578125" style="2" customWidth="1"/>
    <col min="7" max="7" width="15" customWidth="1"/>
    <col min="9" max="9" width="9.42578125" customWidth="1"/>
    <col min="10" max="10" width="1.7109375" customWidth="1"/>
    <col min="11" max="11" width="16.42578125" customWidth="1"/>
    <col min="12" max="12" width="28.42578125"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2:16" ht="18" x14ac:dyDescent="0.25">
      <c r="B2" s="117" t="s">
        <v>52</v>
      </c>
      <c r="C2" s="117"/>
      <c r="D2" s="117"/>
      <c r="E2" s="117"/>
      <c r="F2" s="117"/>
      <c r="G2" s="117"/>
      <c r="H2" s="117"/>
      <c r="I2" s="117"/>
      <c r="J2" s="117"/>
      <c r="K2" s="117"/>
      <c r="L2" s="117"/>
    </row>
    <row r="3" spans="2:16" ht="18" x14ac:dyDescent="0.25">
      <c r="B3" s="90"/>
      <c r="C3" s="90"/>
      <c r="D3" s="90"/>
      <c r="E3" s="90"/>
      <c r="F3" s="90"/>
      <c r="G3" s="90"/>
      <c r="H3" s="90"/>
      <c r="I3" s="90"/>
      <c r="J3" s="90"/>
      <c r="K3" s="90"/>
      <c r="L3" s="90"/>
    </row>
    <row r="4" spans="2:16" ht="48" customHeight="1" thickBot="1" x14ac:dyDescent="0.25">
      <c r="B4" s="5" t="s">
        <v>0</v>
      </c>
      <c r="C4" s="6"/>
      <c r="D4" s="43" t="s">
        <v>45</v>
      </c>
      <c r="E4" s="52" t="s">
        <v>48</v>
      </c>
      <c r="F4" s="6"/>
      <c r="G4" s="86" t="s">
        <v>47</v>
      </c>
      <c r="H4" s="5" t="s">
        <v>1</v>
      </c>
      <c r="I4" s="116" t="s">
        <v>2</v>
      </c>
      <c r="J4" s="116"/>
      <c r="K4" s="116"/>
      <c r="L4" s="5" t="s">
        <v>3</v>
      </c>
      <c r="M4" s="1"/>
      <c r="N4" s="1"/>
    </row>
    <row r="5" spans="2:16" ht="15.75" x14ac:dyDescent="0.2">
      <c r="B5" s="6"/>
      <c r="C5" s="6"/>
      <c r="D5" s="44"/>
      <c r="E5" s="53"/>
      <c r="F5" s="6"/>
      <c r="G5" s="6"/>
      <c r="H5" s="6"/>
      <c r="I5" s="6"/>
      <c r="J5" s="6"/>
      <c r="K5" s="6"/>
      <c r="L5" s="6"/>
      <c r="M5" s="1"/>
      <c r="N5" s="1"/>
      <c r="P5" s="1"/>
    </row>
    <row r="6" spans="2:16" ht="18" x14ac:dyDescent="0.25">
      <c r="B6" s="7" t="s">
        <v>4</v>
      </c>
      <c r="C6" s="4"/>
      <c r="D6" s="45">
        <v>0.19</v>
      </c>
      <c r="E6" s="54">
        <v>0.20039999999999999</v>
      </c>
      <c r="F6" s="10"/>
      <c r="G6" s="77">
        <v>0.21</v>
      </c>
      <c r="H6" s="11" t="s">
        <v>5</v>
      </c>
      <c r="I6" s="12">
        <f>G6+5%</f>
        <v>0.26</v>
      </c>
      <c r="J6" s="9" t="s">
        <v>23</v>
      </c>
      <c r="K6" s="30">
        <f>G6-5%</f>
        <v>0.15999999999999998</v>
      </c>
      <c r="L6" s="8" t="s">
        <v>34</v>
      </c>
    </row>
    <row r="7" spans="2:16" ht="15" x14ac:dyDescent="0.2">
      <c r="B7" s="14" t="s">
        <v>6</v>
      </c>
      <c r="C7" s="15"/>
      <c r="D7" s="46"/>
      <c r="E7" s="54"/>
      <c r="F7" s="16"/>
      <c r="G7" s="8"/>
      <c r="H7" s="8"/>
      <c r="I7" s="12"/>
      <c r="J7" s="9"/>
      <c r="K7" s="30"/>
      <c r="L7" s="8" t="s">
        <v>35</v>
      </c>
    </row>
    <row r="8" spans="2:16" ht="15" x14ac:dyDescent="0.2">
      <c r="B8" s="17" t="s">
        <v>7</v>
      </c>
      <c r="C8" s="18"/>
      <c r="D8" s="47">
        <v>0.17</v>
      </c>
      <c r="E8" s="56">
        <v>0.19789999999999999</v>
      </c>
      <c r="F8" s="20"/>
      <c r="G8" s="19">
        <v>0.21</v>
      </c>
      <c r="H8" s="21"/>
      <c r="I8" s="31">
        <f t="shared" ref="I8:I9" si="0">G8+5%</f>
        <v>0.26</v>
      </c>
      <c r="J8" s="19" t="s">
        <v>23</v>
      </c>
      <c r="K8" s="32">
        <f t="shared" ref="K8" si="1">G8-5%</f>
        <v>0.15999999999999998</v>
      </c>
      <c r="L8" s="8"/>
    </row>
    <row r="9" spans="2:16" ht="15" x14ac:dyDescent="0.2">
      <c r="B9" s="22" t="s">
        <v>8</v>
      </c>
      <c r="C9" s="18"/>
      <c r="D9" s="48">
        <v>0.02</v>
      </c>
      <c r="E9" s="57">
        <v>2.5000000000000001E-3</v>
      </c>
      <c r="F9" s="23"/>
      <c r="G9" s="24">
        <v>0</v>
      </c>
      <c r="H9" s="25"/>
      <c r="I9" s="33">
        <f t="shared" si="0"/>
        <v>0.05</v>
      </c>
      <c r="J9" s="24" t="s">
        <v>23</v>
      </c>
      <c r="K9" s="34">
        <v>0</v>
      </c>
      <c r="L9" s="29"/>
    </row>
    <row r="10" spans="2:16" ht="15" x14ac:dyDescent="0.2">
      <c r="B10" s="3"/>
      <c r="C10" s="4"/>
      <c r="D10" s="46"/>
      <c r="E10" s="54"/>
      <c r="F10" s="16"/>
      <c r="G10" s="8"/>
      <c r="H10" s="8"/>
      <c r="I10" s="8"/>
      <c r="J10" s="8"/>
      <c r="K10" s="8"/>
      <c r="L10" s="8"/>
    </row>
    <row r="11" spans="2:16" ht="18" x14ac:dyDescent="0.25">
      <c r="B11" s="7" t="s">
        <v>9</v>
      </c>
      <c r="C11" s="4"/>
      <c r="D11" s="45">
        <v>0.35</v>
      </c>
      <c r="E11" s="54">
        <v>0.35759999999999997</v>
      </c>
      <c r="F11" s="10"/>
      <c r="G11" s="77">
        <v>0.36</v>
      </c>
      <c r="H11" s="11" t="s">
        <v>10</v>
      </c>
      <c r="I11" s="12">
        <f>G11+6%</f>
        <v>0.42</v>
      </c>
      <c r="J11" s="9" t="s">
        <v>23</v>
      </c>
      <c r="K11" s="30">
        <f>G11-6%</f>
        <v>0.3</v>
      </c>
      <c r="L11" s="8" t="s">
        <v>36</v>
      </c>
    </row>
    <row r="12" spans="2:16" ht="15" x14ac:dyDescent="0.2">
      <c r="B12" s="14" t="s">
        <v>6</v>
      </c>
      <c r="C12" s="15"/>
      <c r="D12" s="46"/>
      <c r="E12" s="54"/>
      <c r="F12" s="16"/>
      <c r="G12" s="8"/>
      <c r="H12" s="8"/>
      <c r="I12" s="12"/>
      <c r="J12" s="9"/>
      <c r="K12" s="30"/>
      <c r="L12" s="8" t="s">
        <v>37</v>
      </c>
    </row>
    <row r="13" spans="2:16" ht="15" x14ac:dyDescent="0.2">
      <c r="B13" s="17" t="s">
        <v>11</v>
      </c>
      <c r="C13" s="18"/>
      <c r="D13" s="47">
        <v>0.32</v>
      </c>
      <c r="E13" s="56">
        <v>0.33279999999999998</v>
      </c>
      <c r="F13" s="20"/>
      <c r="G13" s="41">
        <v>0.36</v>
      </c>
      <c r="H13" s="21"/>
      <c r="I13" s="31">
        <f t="shared" ref="I13:I14" si="2">G13+6%</f>
        <v>0.42</v>
      </c>
      <c r="J13" s="19" t="s">
        <v>23</v>
      </c>
      <c r="K13" s="32">
        <f t="shared" ref="K13" si="3">G13-6%</f>
        <v>0.3</v>
      </c>
      <c r="L13" s="8"/>
    </row>
    <row r="14" spans="2:16" ht="15" x14ac:dyDescent="0.2">
      <c r="B14" s="22" t="s">
        <v>12</v>
      </c>
      <c r="C14" s="18"/>
      <c r="D14" s="48">
        <v>0.03</v>
      </c>
      <c r="E14" s="57">
        <v>2.4799999999999999E-2</v>
      </c>
      <c r="F14" s="20"/>
      <c r="G14" s="42">
        <v>0</v>
      </c>
      <c r="H14" s="25"/>
      <c r="I14" s="33">
        <f t="shared" si="2"/>
        <v>0.06</v>
      </c>
      <c r="J14" s="24" t="s">
        <v>23</v>
      </c>
      <c r="K14" s="34">
        <v>0</v>
      </c>
      <c r="L14" s="29"/>
    </row>
    <row r="15" spans="2:16" ht="15" x14ac:dyDescent="0.2">
      <c r="B15" s="3"/>
      <c r="C15" s="4"/>
      <c r="D15" s="46"/>
      <c r="E15" s="54"/>
      <c r="F15" s="16"/>
      <c r="G15" s="8"/>
      <c r="H15" s="8"/>
      <c r="I15" s="8"/>
      <c r="J15" s="8"/>
      <c r="K15" s="8"/>
      <c r="L15" s="8"/>
    </row>
    <row r="16" spans="2:16" ht="18" x14ac:dyDescent="0.25">
      <c r="B16" s="7" t="s">
        <v>13</v>
      </c>
      <c r="C16" s="4"/>
      <c r="D16" s="45">
        <v>0.36</v>
      </c>
      <c r="E16" s="54">
        <v>0.37630000000000002</v>
      </c>
      <c r="F16" s="10"/>
      <c r="G16" s="77">
        <v>0.36</v>
      </c>
      <c r="H16" s="11" t="s">
        <v>10</v>
      </c>
      <c r="I16" s="12">
        <f>G16+6%</f>
        <v>0.42</v>
      </c>
      <c r="J16" s="9" t="s">
        <v>23</v>
      </c>
      <c r="K16" s="30">
        <f>G16-6%</f>
        <v>0.3</v>
      </c>
      <c r="L16" s="11" t="s">
        <v>42</v>
      </c>
    </row>
    <row r="17" spans="1:12" ht="15" x14ac:dyDescent="0.2">
      <c r="B17" s="14" t="s">
        <v>6</v>
      </c>
      <c r="C17" s="15"/>
      <c r="D17" s="49"/>
      <c r="E17" s="61"/>
      <c r="F17" s="4"/>
      <c r="G17" s="3"/>
      <c r="H17" s="3"/>
      <c r="I17" s="12"/>
      <c r="J17" s="9"/>
      <c r="K17" s="30"/>
      <c r="L17" s="8" t="s">
        <v>43</v>
      </c>
    </row>
    <row r="18" spans="1:12" ht="15" x14ac:dyDescent="0.2">
      <c r="B18" s="3" t="s">
        <v>15</v>
      </c>
      <c r="C18" s="4"/>
      <c r="D18" s="47">
        <v>0.14000000000000001</v>
      </c>
      <c r="E18" s="56">
        <v>0.16059999999999999</v>
      </c>
      <c r="F18" s="40"/>
      <c r="G18" s="19">
        <v>0.14000000000000001</v>
      </c>
      <c r="H18" s="11"/>
      <c r="I18" s="31">
        <f t="shared" ref="I18:I19" si="4">G18+6%</f>
        <v>0.2</v>
      </c>
      <c r="J18" s="19" t="s">
        <v>23</v>
      </c>
      <c r="K18" s="32">
        <f t="shared" ref="K18:K19" si="5">G18-6%</f>
        <v>8.0000000000000016E-2</v>
      </c>
      <c r="L18" s="11" t="s">
        <v>38</v>
      </c>
    </row>
    <row r="19" spans="1:12" ht="15" x14ac:dyDescent="0.2">
      <c r="B19" s="4" t="s">
        <v>17</v>
      </c>
      <c r="C19" s="4"/>
      <c r="D19" s="82">
        <v>0.22</v>
      </c>
      <c r="E19" s="83">
        <v>0.2157</v>
      </c>
      <c r="F19" s="40"/>
      <c r="G19" s="20">
        <v>0.22</v>
      </c>
      <c r="H19" s="68"/>
      <c r="I19" s="84">
        <f t="shared" si="4"/>
        <v>0.28000000000000003</v>
      </c>
      <c r="J19" s="20" t="s">
        <v>23</v>
      </c>
      <c r="K19" s="85">
        <f t="shared" si="5"/>
        <v>0.16</v>
      </c>
      <c r="L19" s="4"/>
    </row>
    <row r="20" spans="1:12" ht="15" x14ac:dyDescent="0.2">
      <c r="B20" s="4"/>
      <c r="C20" s="4"/>
      <c r="D20" s="82"/>
      <c r="E20" s="83"/>
      <c r="F20" s="40"/>
      <c r="G20" s="20"/>
      <c r="H20" s="68"/>
      <c r="I20" s="84"/>
      <c r="J20" s="20"/>
      <c r="K20" s="85"/>
      <c r="L20" s="4"/>
    </row>
    <row r="21" spans="1:12" ht="15" x14ac:dyDescent="0.2">
      <c r="A21" s="3"/>
      <c r="B21" s="14" t="s">
        <v>6</v>
      </c>
      <c r="C21" s="15"/>
      <c r="D21" s="49"/>
      <c r="E21" s="95"/>
      <c r="F21" s="18"/>
      <c r="G21" s="17"/>
      <c r="H21" s="17"/>
      <c r="I21" s="31"/>
      <c r="J21" s="19"/>
      <c r="K21" s="32"/>
      <c r="L21" s="3"/>
    </row>
    <row r="22" spans="1:12" ht="15" x14ac:dyDescent="0.2">
      <c r="A22" s="3"/>
      <c r="B22" s="3" t="s">
        <v>14</v>
      </c>
      <c r="C22" s="4"/>
      <c r="D22" s="45">
        <v>0.35</v>
      </c>
      <c r="E22" s="56">
        <v>0.36870000000000003</v>
      </c>
      <c r="F22" s="20"/>
      <c r="G22" s="19">
        <v>0.36</v>
      </c>
      <c r="H22" s="21"/>
      <c r="I22" s="31">
        <f t="shared" ref="I22:I23" si="6">G22+6%</f>
        <v>0.42</v>
      </c>
      <c r="J22" s="19" t="s">
        <v>23</v>
      </c>
      <c r="K22" s="32">
        <f t="shared" ref="K22" si="7">G22-6%</f>
        <v>0.3</v>
      </c>
      <c r="L22" s="3"/>
    </row>
    <row r="23" spans="1:12" ht="15.75" customHeight="1" x14ac:dyDescent="0.2">
      <c r="A23" s="3"/>
      <c r="B23" s="36" t="s">
        <v>12</v>
      </c>
      <c r="C23" s="4"/>
      <c r="D23" s="50">
        <v>0.01</v>
      </c>
      <c r="E23" s="57">
        <v>7.6E-3</v>
      </c>
      <c r="F23" s="20"/>
      <c r="G23" s="24">
        <v>0</v>
      </c>
      <c r="H23" s="25"/>
      <c r="I23" s="33">
        <f t="shared" si="6"/>
        <v>0.06</v>
      </c>
      <c r="J23" s="24" t="s">
        <v>23</v>
      </c>
      <c r="K23" s="34">
        <v>0</v>
      </c>
      <c r="L23" s="36"/>
    </row>
    <row r="24" spans="1:12" ht="15" x14ac:dyDescent="0.2">
      <c r="A24" s="3"/>
      <c r="B24" s="3"/>
      <c r="C24" s="4"/>
      <c r="D24" s="49"/>
      <c r="E24" s="61"/>
      <c r="F24" s="37"/>
      <c r="G24" s="3"/>
      <c r="H24" s="3"/>
      <c r="I24" s="3"/>
      <c r="J24" s="3"/>
      <c r="K24" s="3"/>
      <c r="L24" s="3"/>
    </row>
    <row r="25" spans="1:12" ht="18" x14ac:dyDescent="0.25">
      <c r="A25" s="3"/>
      <c r="B25" s="38" t="s">
        <v>18</v>
      </c>
      <c r="C25" s="4"/>
      <c r="D25" s="50">
        <v>0.03</v>
      </c>
      <c r="E25" s="93">
        <v>0</v>
      </c>
      <c r="F25" s="4"/>
      <c r="G25" s="78">
        <v>0</v>
      </c>
      <c r="H25" s="39" t="s">
        <v>5</v>
      </c>
      <c r="I25" s="26">
        <f>G25+5%</f>
        <v>0.05</v>
      </c>
      <c r="J25" s="27" t="s">
        <v>23</v>
      </c>
      <c r="K25" s="34">
        <f>0%</f>
        <v>0</v>
      </c>
      <c r="L25" s="36" t="s">
        <v>24</v>
      </c>
    </row>
    <row r="26" spans="1:12" ht="15.75" customHeight="1" x14ac:dyDescent="0.2">
      <c r="A26" s="3"/>
      <c r="B26" s="4"/>
      <c r="C26" s="4"/>
      <c r="D26" s="66"/>
      <c r="E26" s="83"/>
      <c r="F26" s="20"/>
      <c r="G26" s="20"/>
      <c r="H26" s="97"/>
      <c r="I26" s="84"/>
      <c r="J26" s="20"/>
      <c r="K26" s="85"/>
      <c r="L26" s="4"/>
    </row>
    <row r="27" spans="1:12" ht="18" x14ac:dyDescent="0.25">
      <c r="B27" s="38" t="s">
        <v>28</v>
      </c>
      <c r="C27" s="4"/>
      <c r="D27" s="50">
        <v>0.02</v>
      </c>
      <c r="E27" s="93">
        <v>2.47E-2</v>
      </c>
      <c r="F27" s="37"/>
      <c r="G27" s="78">
        <v>0.02</v>
      </c>
      <c r="H27" s="39" t="s">
        <v>25</v>
      </c>
      <c r="I27" s="26">
        <f>G27+4%</f>
        <v>0.06</v>
      </c>
      <c r="J27" s="27" t="s">
        <v>23</v>
      </c>
      <c r="K27" s="28">
        <v>0</v>
      </c>
      <c r="L27" s="36" t="s">
        <v>46</v>
      </c>
    </row>
    <row r="28" spans="1:12" ht="15.75" x14ac:dyDescent="0.25">
      <c r="B28" s="65"/>
      <c r="C28" s="4"/>
      <c r="D28" s="49"/>
      <c r="E28" s="61"/>
      <c r="F28" s="37"/>
      <c r="G28" s="98"/>
      <c r="H28" s="3"/>
      <c r="I28" s="3"/>
      <c r="J28" s="3"/>
      <c r="K28" s="3"/>
      <c r="L28" s="3"/>
    </row>
    <row r="29" spans="1:12" ht="18" x14ac:dyDescent="0.25">
      <c r="B29" s="38" t="s">
        <v>26</v>
      </c>
      <c r="C29" s="4" t="s">
        <v>40</v>
      </c>
      <c r="D29" s="50">
        <v>0.05</v>
      </c>
      <c r="E29" s="96">
        <v>4.1000000000000002E-2</v>
      </c>
      <c r="F29" s="40"/>
      <c r="G29" s="78">
        <v>0.05</v>
      </c>
      <c r="H29" s="39" t="s">
        <v>25</v>
      </c>
      <c r="I29" s="26">
        <f>G29+4%</f>
        <v>0.09</v>
      </c>
      <c r="J29" s="27" t="s">
        <v>23</v>
      </c>
      <c r="K29" s="28">
        <f>G29-4%</f>
        <v>1.0000000000000002E-2</v>
      </c>
      <c r="L29" s="29" t="s">
        <v>27</v>
      </c>
    </row>
    <row r="30" spans="1:12" ht="18" x14ac:dyDescent="0.25">
      <c r="B30" s="65"/>
      <c r="C30" s="4"/>
      <c r="D30" s="66"/>
      <c r="E30" s="94"/>
      <c r="F30" s="40"/>
      <c r="G30" s="79"/>
      <c r="H30" s="68"/>
      <c r="I30" s="16"/>
      <c r="J30" s="16"/>
      <c r="K30" s="16"/>
      <c r="L30" s="4"/>
    </row>
    <row r="31" spans="1:12" ht="18" x14ac:dyDescent="0.25">
      <c r="A31" s="3"/>
      <c r="B31" s="38" t="s">
        <v>20</v>
      </c>
      <c r="C31" s="4"/>
      <c r="D31" s="50">
        <v>1</v>
      </c>
      <c r="E31" s="93">
        <f>E6+E11+E16+E27+E29</f>
        <v>0.99999999999999989</v>
      </c>
      <c r="F31" s="4"/>
      <c r="G31" s="78">
        <f>G6+G11+G25+G16+G27+G29</f>
        <v>1</v>
      </c>
      <c r="H31" s="36"/>
      <c r="I31" s="36"/>
      <c r="J31" s="36"/>
      <c r="K31" s="36"/>
      <c r="L31" s="103"/>
    </row>
    <row r="32" spans="1:12" ht="18" x14ac:dyDescent="0.25">
      <c r="B32" s="4"/>
      <c r="C32" s="4"/>
      <c r="D32" s="49"/>
      <c r="E32" s="62"/>
      <c r="F32" s="4"/>
      <c r="G32" s="80"/>
      <c r="H32" s="3"/>
      <c r="I32" s="3"/>
      <c r="J32" s="3"/>
      <c r="K32" s="3"/>
      <c r="L32" s="3"/>
    </row>
    <row r="33" spans="1:12" ht="18" x14ac:dyDescent="0.25">
      <c r="B33" s="38" t="s">
        <v>21</v>
      </c>
      <c r="C33" s="4"/>
      <c r="D33" s="50">
        <v>0.15</v>
      </c>
      <c r="E33" s="63">
        <v>0.19070000000000001</v>
      </c>
      <c r="F33" s="40"/>
      <c r="G33" s="78">
        <v>0.2</v>
      </c>
      <c r="H33" s="39" t="s">
        <v>10</v>
      </c>
      <c r="I33" s="26">
        <f>G33+6%</f>
        <v>0.26</v>
      </c>
      <c r="J33" s="27" t="s">
        <v>23</v>
      </c>
      <c r="K33" s="28">
        <f>G33-6%</f>
        <v>0.14000000000000001</v>
      </c>
      <c r="L33" s="36"/>
    </row>
    <row r="35" spans="1:12" x14ac:dyDescent="0.2">
      <c r="A35" t="s">
        <v>16</v>
      </c>
      <c r="B35" t="s">
        <v>22</v>
      </c>
    </row>
    <row r="36" spans="1:12" x14ac:dyDescent="0.2">
      <c r="A36" t="s">
        <v>40</v>
      </c>
      <c r="B36" t="s">
        <v>41</v>
      </c>
    </row>
  </sheetData>
  <mergeCells count="2">
    <mergeCell ref="I4:K4"/>
    <mergeCell ref="B2:L2"/>
  </mergeCells>
  <pageMargins left="0.74803149606299213" right="0.74803149606299213" top="0.98425196850393704" bottom="0.98425196850393704" header="0.51181102362204722" footer="0.51181102362204722"/>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6"/>
  <sheetViews>
    <sheetView showGridLines="0" rightToLeft="1" zoomScale="85" zoomScaleNormal="85" workbookViewId="0">
      <selection activeCell="O12" sqref="O12"/>
    </sheetView>
  </sheetViews>
  <sheetFormatPr defaultRowHeight="12.75" x14ac:dyDescent="0.2"/>
  <cols>
    <col min="1" max="1" width="2.140625" customWidth="1"/>
    <col min="2" max="2" width="22.140625" customWidth="1"/>
    <col min="3" max="3" width="4.5703125" style="2" customWidth="1"/>
    <col min="4" max="4" width="11.7109375" customWidth="1"/>
    <col min="5" max="5" width="13" customWidth="1"/>
    <col min="6" max="6" width="2.42578125" style="2" customWidth="1"/>
    <col min="7" max="7" width="15"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2:14" ht="18" x14ac:dyDescent="0.25">
      <c r="B2" s="117" t="s">
        <v>53</v>
      </c>
      <c r="C2" s="117"/>
      <c r="D2" s="117"/>
      <c r="E2" s="117"/>
      <c r="F2" s="117"/>
      <c r="G2" s="117"/>
      <c r="H2" s="117"/>
      <c r="I2" s="117"/>
      <c r="J2" s="117"/>
      <c r="K2" s="117"/>
      <c r="L2" s="117"/>
    </row>
    <row r="3" spans="2:14" ht="18" x14ac:dyDescent="0.25">
      <c r="B3" s="90"/>
      <c r="C3" s="90"/>
      <c r="D3" s="90"/>
      <c r="E3" s="90"/>
      <c r="F3" s="90"/>
      <c r="G3" s="90"/>
      <c r="H3" s="90"/>
      <c r="I3" s="90"/>
      <c r="J3" s="90"/>
      <c r="K3" s="90"/>
      <c r="L3" s="90"/>
    </row>
    <row r="4" spans="2:14" ht="48" customHeight="1" thickBot="1" x14ac:dyDescent="0.25">
      <c r="B4" s="5" t="s">
        <v>0</v>
      </c>
      <c r="C4" s="6"/>
      <c r="D4" s="43" t="s">
        <v>45</v>
      </c>
      <c r="E4" s="52" t="s">
        <v>48</v>
      </c>
      <c r="F4" s="6"/>
      <c r="G4" s="86" t="s">
        <v>47</v>
      </c>
      <c r="H4" s="5" t="s">
        <v>1</v>
      </c>
      <c r="I4" s="116" t="s">
        <v>2</v>
      </c>
      <c r="J4" s="116"/>
      <c r="K4" s="116"/>
      <c r="L4" s="5" t="s">
        <v>3</v>
      </c>
      <c r="M4" s="1"/>
      <c r="N4" s="1"/>
    </row>
    <row r="5" spans="2:14" ht="15.75" x14ac:dyDescent="0.2">
      <c r="B5" s="6"/>
      <c r="C5" s="6"/>
      <c r="D5" s="44"/>
      <c r="E5" s="53"/>
      <c r="F5" s="6"/>
      <c r="G5" s="6"/>
      <c r="H5" s="6"/>
      <c r="I5" s="6"/>
      <c r="J5" s="6"/>
      <c r="K5" s="6"/>
      <c r="L5" s="6"/>
      <c r="M5" s="1"/>
      <c r="N5" s="1"/>
    </row>
    <row r="6" spans="2:14" ht="18" x14ac:dyDescent="0.25">
      <c r="B6" s="7" t="s">
        <v>4</v>
      </c>
      <c r="C6" s="4"/>
      <c r="D6" s="45">
        <v>0.18</v>
      </c>
      <c r="E6" s="54">
        <v>0.19350000000000001</v>
      </c>
      <c r="F6" s="10"/>
      <c r="G6" s="77">
        <v>0.2</v>
      </c>
      <c r="H6" s="11" t="s">
        <v>5</v>
      </c>
      <c r="I6" s="12">
        <f>G6+5%</f>
        <v>0.25</v>
      </c>
      <c r="J6" s="9" t="s">
        <v>23</v>
      </c>
      <c r="K6" s="30">
        <f>G6-5%</f>
        <v>0.15000000000000002</v>
      </c>
      <c r="L6" s="8" t="s">
        <v>34</v>
      </c>
    </row>
    <row r="7" spans="2:14" ht="15" x14ac:dyDescent="0.2">
      <c r="B7" s="14" t="s">
        <v>6</v>
      </c>
      <c r="C7" s="15"/>
      <c r="D7" s="46"/>
      <c r="E7" s="55"/>
      <c r="F7" s="16"/>
      <c r="G7" s="8"/>
      <c r="H7" s="8"/>
      <c r="I7" s="12"/>
      <c r="J7" s="9"/>
      <c r="K7" s="13"/>
      <c r="L7" s="8" t="s">
        <v>35</v>
      </c>
    </row>
    <row r="8" spans="2:14" ht="15" x14ac:dyDescent="0.2">
      <c r="B8" s="17" t="s">
        <v>7</v>
      </c>
      <c r="C8" s="18"/>
      <c r="D8" s="47">
        <v>0.16</v>
      </c>
      <c r="E8" s="56">
        <v>0.19350000000000001</v>
      </c>
      <c r="F8" s="20"/>
      <c r="G8" s="19">
        <v>0.2</v>
      </c>
      <c r="H8" s="21"/>
      <c r="I8" s="31">
        <f t="shared" ref="I8:I9" si="0">G8+5%</f>
        <v>0.25</v>
      </c>
      <c r="J8" s="19" t="s">
        <v>23</v>
      </c>
      <c r="K8" s="32">
        <f t="shared" ref="K8" si="1">G8-5%</f>
        <v>0.15000000000000002</v>
      </c>
      <c r="L8" s="8"/>
    </row>
    <row r="9" spans="2:14" ht="15" x14ac:dyDescent="0.2">
      <c r="B9" s="22" t="s">
        <v>8</v>
      </c>
      <c r="C9" s="18"/>
      <c r="D9" s="48">
        <v>0.02</v>
      </c>
      <c r="E9" s="57">
        <v>0</v>
      </c>
      <c r="F9" s="23"/>
      <c r="G9" s="24">
        <v>0</v>
      </c>
      <c r="H9" s="25"/>
      <c r="I9" s="33">
        <f t="shared" si="0"/>
        <v>0.05</v>
      </c>
      <c r="J9" s="24" t="s">
        <v>23</v>
      </c>
      <c r="K9" s="34">
        <v>0</v>
      </c>
      <c r="L9" s="29"/>
    </row>
    <row r="10" spans="2:14" ht="15" x14ac:dyDescent="0.2">
      <c r="B10" s="3"/>
      <c r="C10" s="4"/>
      <c r="D10" s="46"/>
      <c r="E10" s="55"/>
      <c r="F10" s="16"/>
      <c r="G10" s="8"/>
      <c r="H10" s="8"/>
      <c r="I10" s="8"/>
      <c r="J10" s="8"/>
      <c r="K10" s="8"/>
      <c r="L10" s="8"/>
    </row>
    <row r="11" spans="2:14" ht="18" x14ac:dyDescent="0.25">
      <c r="B11" s="7" t="s">
        <v>9</v>
      </c>
      <c r="C11" s="4"/>
      <c r="D11" s="45">
        <v>0.34</v>
      </c>
      <c r="E11" s="54">
        <v>0.35410000000000003</v>
      </c>
      <c r="F11" s="10"/>
      <c r="G11" s="77">
        <v>0.35</v>
      </c>
      <c r="H11" s="11" t="s">
        <v>10</v>
      </c>
      <c r="I11" s="12">
        <f>G11+6%</f>
        <v>0.41</v>
      </c>
      <c r="J11" s="9" t="s">
        <v>23</v>
      </c>
      <c r="K11" s="30">
        <f>G11-6%</f>
        <v>0.28999999999999998</v>
      </c>
      <c r="L11" s="8" t="s">
        <v>36</v>
      </c>
    </row>
    <row r="12" spans="2:14" ht="15" x14ac:dyDescent="0.2">
      <c r="B12" s="14" t="s">
        <v>6</v>
      </c>
      <c r="C12" s="15"/>
      <c r="D12" s="46"/>
      <c r="E12" s="55"/>
      <c r="F12" s="16"/>
      <c r="G12" s="8"/>
      <c r="H12" s="8"/>
      <c r="I12" s="12"/>
      <c r="J12" s="9"/>
      <c r="K12" s="30"/>
      <c r="L12" s="8" t="s">
        <v>37</v>
      </c>
    </row>
    <row r="13" spans="2:14" ht="15" x14ac:dyDescent="0.2">
      <c r="B13" s="17" t="s">
        <v>11</v>
      </c>
      <c r="C13" s="18"/>
      <c r="D13" s="47">
        <v>0.31</v>
      </c>
      <c r="E13" s="56">
        <v>0.3377</v>
      </c>
      <c r="F13" s="20"/>
      <c r="G13" s="41">
        <v>0.35</v>
      </c>
      <c r="H13" s="69"/>
      <c r="I13" s="70">
        <f t="shared" ref="I13:I14" si="2">G13+6%</f>
        <v>0.41</v>
      </c>
      <c r="J13" s="41" t="s">
        <v>23</v>
      </c>
      <c r="K13" s="71">
        <f t="shared" ref="K13" si="3">G13-6%</f>
        <v>0.28999999999999998</v>
      </c>
      <c r="L13" s="8"/>
    </row>
    <row r="14" spans="2:14" ht="15" x14ac:dyDescent="0.2">
      <c r="B14" s="22" t="s">
        <v>12</v>
      </c>
      <c r="C14" s="18"/>
      <c r="D14" s="48">
        <v>0.03</v>
      </c>
      <c r="E14" s="57">
        <v>1.6400000000000001E-2</v>
      </c>
      <c r="F14" s="20"/>
      <c r="G14" s="42">
        <v>0</v>
      </c>
      <c r="H14" s="72"/>
      <c r="I14" s="73">
        <f t="shared" si="2"/>
        <v>0.06</v>
      </c>
      <c r="J14" s="42" t="s">
        <v>23</v>
      </c>
      <c r="K14" s="74">
        <v>0</v>
      </c>
      <c r="L14" s="29"/>
    </row>
    <row r="15" spans="2:14" ht="15" x14ac:dyDescent="0.2">
      <c r="B15" s="3"/>
      <c r="C15" s="4"/>
      <c r="D15" s="46"/>
      <c r="E15" s="55"/>
      <c r="F15" s="16"/>
      <c r="G15" s="8"/>
      <c r="H15" s="8"/>
      <c r="I15" s="8"/>
      <c r="J15" s="8"/>
      <c r="K15" s="8"/>
      <c r="L15" s="8"/>
    </row>
    <row r="16" spans="2:14" ht="18" x14ac:dyDescent="0.25">
      <c r="B16" s="7" t="s">
        <v>13</v>
      </c>
      <c r="C16" s="4"/>
      <c r="D16" s="45">
        <v>0.36</v>
      </c>
      <c r="E16" s="54">
        <v>0.3715</v>
      </c>
      <c r="F16" s="10"/>
      <c r="G16" s="77">
        <v>0.37</v>
      </c>
      <c r="H16" s="11" t="s">
        <v>10</v>
      </c>
      <c r="I16" s="12">
        <f>G16+6%</f>
        <v>0.43</v>
      </c>
      <c r="J16" s="9" t="s">
        <v>23</v>
      </c>
      <c r="K16" s="30">
        <f>G16-6%</f>
        <v>0.31</v>
      </c>
      <c r="L16" s="11" t="s">
        <v>42</v>
      </c>
    </row>
    <row r="17" spans="1:12" ht="15" x14ac:dyDescent="0.2">
      <c r="B17" s="14" t="s">
        <v>6</v>
      </c>
      <c r="C17" s="15"/>
      <c r="D17" s="49"/>
      <c r="E17" s="62"/>
      <c r="F17" s="4"/>
      <c r="G17" s="3"/>
      <c r="H17" s="3"/>
      <c r="I17" s="12"/>
      <c r="J17" s="9"/>
      <c r="K17" s="30"/>
      <c r="L17" s="8" t="s">
        <v>43</v>
      </c>
    </row>
    <row r="18" spans="1:12" ht="15" x14ac:dyDescent="0.2">
      <c r="B18" s="3" t="s">
        <v>15</v>
      </c>
      <c r="C18" s="4"/>
      <c r="D18" s="47">
        <v>0.14000000000000001</v>
      </c>
      <c r="E18" s="56">
        <v>0.15570000000000001</v>
      </c>
      <c r="F18" s="40"/>
      <c r="G18" s="19">
        <v>0.15</v>
      </c>
      <c r="H18" s="11"/>
      <c r="I18" s="12">
        <f t="shared" ref="I18:I19" si="4">G18+6%</f>
        <v>0.21</v>
      </c>
      <c r="J18" s="9" t="s">
        <v>23</v>
      </c>
      <c r="K18" s="30">
        <f t="shared" ref="K18:K19" si="5">G18-6%</f>
        <v>0.09</v>
      </c>
      <c r="L18" s="11" t="s">
        <v>38</v>
      </c>
    </row>
    <row r="19" spans="1:12" ht="15" x14ac:dyDescent="0.2">
      <c r="B19" s="4" t="s">
        <v>17</v>
      </c>
      <c r="C19" s="4"/>
      <c r="D19" s="82">
        <v>0.22</v>
      </c>
      <c r="E19" s="83">
        <v>0.21579999999999999</v>
      </c>
      <c r="F19" s="40"/>
      <c r="G19" s="20">
        <v>0.22</v>
      </c>
      <c r="H19" s="68"/>
      <c r="I19" s="75">
        <f t="shared" si="4"/>
        <v>0.28000000000000003</v>
      </c>
      <c r="J19" s="10" t="s">
        <v>23</v>
      </c>
      <c r="K19" s="76">
        <f t="shared" si="5"/>
        <v>0.16</v>
      </c>
      <c r="L19" s="4"/>
    </row>
    <row r="20" spans="1:12" ht="15" x14ac:dyDescent="0.2">
      <c r="B20" s="3"/>
      <c r="C20" s="4"/>
      <c r="D20" s="49"/>
      <c r="E20" s="61"/>
      <c r="F20" s="37"/>
      <c r="G20" s="3"/>
      <c r="H20" s="3"/>
      <c r="I20" s="3"/>
      <c r="J20" s="3"/>
      <c r="K20" s="3"/>
      <c r="L20" s="3"/>
    </row>
    <row r="21" spans="1:12" ht="15" x14ac:dyDescent="0.2">
      <c r="A21" s="3"/>
      <c r="B21" s="14" t="s">
        <v>6</v>
      </c>
      <c r="C21" s="15"/>
      <c r="D21" s="49"/>
      <c r="E21" s="95"/>
      <c r="F21" s="18"/>
      <c r="G21" s="17"/>
      <c r="H21" s="17"/>
      <c r="I21" s="31"/>
      <c r="J21" s="19"/>
      <c r="K21" s="32"/>
      <c r="L21" s="3"/>
    </row>
    <row r="22" spans="1:12" ht="15" x14ac:dyDescent="0.2">
      <c r="A22" s="3"/>
      <c r="B22" s="3" t="s">
        <v>14</v>
      </c>
      <c r="C22" s="4"/>
      <c r="D22" s="45">
        <v>0.35</v>
      </c>
      <c r="E22" s="56">
        <v>0.36509999999999998</v>
      </c>
      <c r="F22" s="20"/>
      <c r="G22" s="19">
        <v>0.37</v>
      </c>
      <c r="H22" s="21"/>
      <c r="I22" s="31">
        <f t="shared" ref="I22:I23" si="6">G22+6%</f>
        <v>0.43</v>
      </c>
      <c r="J22" s="19" t="s">
        <v>23</v>
      </c>
      <c r="K22" s="32">
        <f t="shared" ref="K22" si="7">G22-6%</f>
        <v>0.31</v>
      </c>
      <c r="L22" s="3"/>
    </row>
    <row r="23" spans="1:12" ht="15.75" customHeight="1" x14ac:dyDescent="0.2">
      <c r="A23" s="3"/>
      <c r="B23" s="36" t="s">
        <v>12</v>
      </c>
      <c r="C23" s="4"/>
      <c r="D23" s="50">
        <v>0.01</v>
      </c>
      <c r="E23" s="57">
        <v>6.4000000000000003E-3</v>
      </c>
      <c r="F23" s="20"/>
      <c r="G23" s="24">
        <v>0</v>
      </c>
      <c r="H23" s="25"/>
      <c r="I23" s="33">
        <f t="shared" si="6"/>
        <v>0.06</v>
      </c>
      <c r="J23" s="24" t="s">
        <v>23</v>
      </c>
      <c r="K23" s="34">
        <v>0</v>
      </c>
      <c r="L23" s="36"/>
    </row>
    <row r="24" spans="1:12" ht="15" x14ac:dyDescent="0.2">
      <c r="A24" s="3"/>
      <c r="B24" s="3"/>
      <c r="C24" s="4"/>
      <c r="D24" s="49"/>
      <c r="E24" s="61"/>
      <c r="F24" s="37"/>
      <c r="G24" s="3"/>
      <c r="H24" s="3"/>
      <c r="I24" s="3"/>
      <c r="J24" s="3"/>
      <c r="K24" s="3"/>
      <c r="L24" s="3"/>
    </row>
    <row r="25" spans="1:12" ht="18" x14ac:dyDescent="0.25">
      <c r="A25" s="3"/>
      <c r="B25" s="38" t="s">
        <v>18</v>
      </c>
      <c r="C25" s="4"/>
      <c r="D25" s="50">
        <v>0.04</v>
      </c>
      <c r="E25" s="93">
        <v>0</v>
      </c>
      <c r="F25" s="4"/>
      <c r="G25" s="78">
        <v>0</v>
      </c>
      <c r="H25" s="39" t="s">
        <v>5</v>
      </c>
      <c r="I25" s="26">
        <f>G25+5%</f>
        <v>0.05</v>
      </c>
      <c r="J25" s="27" t="s">
        <v>23</v>
      </c>
      <c r="K25" s="34">
        <f>0%</f>
        <v>0</v>
      </c>
      <c r="L25" s="36" t="s">
        <v>24</v>
      </c>
    </row>
    <row r="26" spans="1:12" ht="15.75" customHeight="1" x14ac:dyDescent="0.2">
      <c r="A26" s="3"/>
      <c r="B26" s="4"/>
      <c r="C26" s="4"/>
      <c r="D26" s="66"/>
      <c r="E26" s="88"/>
      <c r="F26" s="20"/>
      <c r="G26" s="20"/>
      <c r="H26" s="97"/>
      <c r="I26" s="84"/>
      <c r="J26" s="20"/>
      <c r="K26" s="85"/>
      <c r="L26" s="4"/>
    </row>
    <row r="27" spans="1:12" ht="18" x14ac:dyDescent="0.25">
      <c r="B27" s="38" t="s">
        <v>29</v>
      </c>
      <c r="C27" s="4"/>
      <c r="D27" s="66">
        <v>0.03</v>
      </c>
      <c r="E27" s="67">
        <v>2.98E-2</v>
      </c>
      <c r="F27" s="40"/>
      <c r="G27" s="78">
        <v>0.03</v>
      </c>
      <c r="H27" s="39" t="s">
        <v>25</v>
      </c>
      <c r="I27" s="26">
        <f>G27+4%</f>
        <v>7.0000000000000007E-2</v>
      </c>
      <c r="J27" s="27" t="s">
        <v>23</v>
      </c>
      <c r="K27" s="28">
        <v>0</v>
      </c>
      <c r="L27" s="36" t="s">
        <v>46</v>
      </c>
    </row>
    <row r="28" spans="1:12" ht="18" x14ac:dyDescent="0.25">
      <c r="B28" s="65"/>
      <c r="C28" s="4"/>
      <c r="D28" s="66"/>
      <c r="E28" s="67"/>
      <c r="F28" s="40"/>
      <c r="G28" s="79"/>
      <c r="H28" s="68"/>
      <c r="I28" s="75"/>
      <c r="J28" s="10"/>
      <c r="K28" s="76"/>
      <c r="L28" s="4"/>
    </row>
    <row r="29" spans="1:12" ht="18" x14ac:dyDescent="0.25">
      <c r="B29" s="38" t="s">
        <v>26</v>
      </c>
      <c r="C29" s="4" t="s">
        <v>40</v>
      </c>
      <c r="D29" s="50">
        <v>0.05</v>
      </c>
      <c r="E29" s="63">
        <v>5.11E-2</v>
      </c>
      <c r="F29" s="40"/>
      <c r="G29" s="78">
        <v>0.05</v>
      </c>
      <c r="H29" s="39" t="s">
        <v>25</v>
      </c>
      <c r="I29" s="26">
        <f>G29+4%</f>
        <v>0.09</v>
      </c>
      <c r="J29" s="27" t="s">
        <v>23</v>
      </c>
      <c r="K29" s="28">
        <f>G29-4%</f>
        <v>1.0000000000000002E-2</v>
      </c>
      <c r="L29" s="29" t="s">
        <v>27</v>
      </c>
    </row>
    <row r="30" spans="1:12" ht="18" x14ac:dyDescent="0.25">
      <c r="B30" s="3"/>
      <c r="C30" s="4"/>
      <c r="D30" s="49"/>
      <c r="E30" s="62"/>
      <c r="F30" s="4"/>
      <c r="G30" s="80"/>
      <c r="H30" s="3"/>
      <c r="I30" s="3"/>
      <c r="J30" s="3"/>
      <c r="K30" s="3"/>
      <c r="L30" s="3"/>
    </row>
    <row r="31" spans="1:12" ht="18" x14ac:dyDescent="0.25">
      <c r="A31" s="3"/>
      <c r="B31" s="38" t="s">
        <v>20</v>
      </c>
      <c r="C31" s="4"/>
      <c r="D31" s="50">
        <v>1</v>
      </c>
      <c r="E31" s="93">
        <f>E6+E11+E16+E27+E29</f>
        <v>1</v>
      </c>
      <c r="F31" s="4"/>
      <c r="G31" s="78">
        <f>G6+G11+G25+G16+G27+G29</f>
        <v>1</v>
      </c>
      <c r="H31" s="36"/>
      <c r="I31" s="36"/>
      <c r="J31" s="36"/>
      <c r="K31" s="36"/>
      <c r="L31" s="103"/>
    </row>
    <row r="32" spans="1:12" ht="18" x14ac:dyDescent="0.25">
      <c r="B32" s="3"/>
      <c r="C32" s="4"/>
      <c r="D32" s="49"/>
      <c r="E32" s="62"/>
      <c r="F32" s="4"/>
      <c r="G32" s="80"/>
      <c r="H32" s="3"/>
      <c r="I32" s="3"/>
      <c r="J32" s="3"/>
      <c r="K32" s="3"/>
      <c r="L32" s="3"/>
    </row>
    <row r="33" spans="1:12" ht="18" x14ac:dyDescent="0.25">
      <c r="B33" s="38" t="s">
        <v>21</v>
      </c>
      <c r="C33" s="4"/>
      <c r="D33" s="50">
        <v>0.15</v>
      </c>
      <c r="E33" s="63">
        <v>0.18690000000000001</v>
      </c>
      <c r="F33" s="40"/>
      <c r="G33" s="78">
        <v>0.2</v>
      </c>
      <c r="H33" s="39" t="s">
        <v>10</v>
      </c>
      <c r="I33" s="26">
        <f>G33+6%</f>
        <v>0.26</v>
      </c>
      <c r="J33" s="27" t="s">
        <v>23</v>
      </c>
      <c r="K33" s="28">
        <f>G33-6%</f>
        <v>0.14000000000000001</v>
      </c>
      <c r="L33" s="36"/>
    </row>
    <row r="35" spans="1:12" x14ac:dyDescent="0.2">
      <c r="A35" t="s">
        <v>16</v>
      </c>
      <c r="B35" t="s">
        <v>22</v>
      </c>
    </row>
    <row r="36" spans="1:12" x14ac:dyDescent="0.2">
      <c r="A36" t="s">
        <v>40</v>
      </c>
      <c r="B36" t="s">
        <v>41</v>
      </c>
    </row>
  </sheetData>
  <mergeCells count="2">
    <mergeCell ref="I4:K4"/>
    <mergeCell ref="B2:L2"/>
  </mergeCells>
  <pageMargins left="0.74803149606299213" right="0.74803149606299213" top="0.98425196850393704" bottom="0.98425196850393704" header="0.51181102362204722" footer="0.51181102362204722"/>
  <pageSetup paperSize="9" scale="5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Z27"/>
  <sheetViews>
    <sheetView showGridLines="0" rightToLeft="1" workbookViewId="0">
      <selection activeCell="D4" sqref="D4"/>
    </sheetView>
  </sheetViews>
  <sheetFormatPr defaultRowHeight="12.75" x14ac:dyDescent="0.2"/>
  <sheetData>
    <row r="4" spans="3:26" s="3" customFormat="1" ht="15.75" x14ac:dyDescent="0.25">
      <c r="C4" s="7" t="s">
        <v>54</v>
      </c>
      <c r="D4" s="7"/>
      <c r="E4" s="7"/>
    </row>
    <row r="5" spans="3:26" s="3" customFormat="1" ht="15" x14ac:dyDescent="0.2"/>
    <row r="6" spans="3:26" s="3" customFormat="1" ht="15" x14ac:dyDescent="0.2">
      <c r="C6" s="3" t="s">
        <v>55</v>
      </c>
    </row>
    <row r="7" spans="3:26" s="3" customFormat="1" ht="15" x14ac:dyDescent="0.2"/>
    <row r="8" spans="3:26" s="3" customFormat="1" ht="48.75" customHeight="1" x14ac:dyDescent="0.2">
      <c r="C8" s="128" t="s">
        <v>56</v>
      </c>
      <c r="D8" s="128"/>
      <c r="E8" s="128"/>
      <c r="F8" s="128"/>
      <c r="G8" s="128"/>
      <c r="H8" s="128"/>
      <c r="I8" s="128"/>
      <c r="J8" s="128"/>
      <c r="K8" s="128"/>
      <c r="L8" s="128"/>
      <c r="M8" s="128"/>
      <c r="N8" s="128"/>
      <c r="O8" s="128"/>
      <c r="P8" s="128"/>
      <c r="Q8" s="128"/>
      <c r="R8" s="128"/>
      <c r="S8" s="128"/>
      <c r="T8" s="128"/>
      <c r="U8" s="128"/>
      <c r="V8" s="128"/>
      <c r="W8" s="128"/>
      <c r="X8" s="128"/>
      <c r="Y8" s="128"/>
      <c r="Z8" s="128"/>
    </row>
    <row r="9" spans="3:26" s="3" customFormat="1" ht="15" x14ac:dyDescent="0.2"/>
    <row r="10" spans="3:26" s="3" customFormat="1" ht="18.75" customHeight="1" x14ac:dyDescent="0.2">
      <c r="C10" s="128" t="s">
        <v>57</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row>
    <row r="11" spans="3:26" s="3" customFormat="1" ht="15" x14ac:dyDescent="0.2"/>
    <row r="12" spans="3:26" s="3" customFormat="1" ht="36.75" customHeight="1" x14ac:dyDescent="0.2">
      <c r="C12" s="128" t="s">
        <v>58</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row>
    <row r="13" spans="3:26" s="3" customFormat="1" ht="15" x14ac:dyDescent="0.2"/>
    <row r="14" spans="3:26" s="3" customFormat="1" ht="52.5" customHeight="1" x14ac:dyDescent="0.2">
      <c r="C14" s="128" t="s">
        <v>59</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row>
    <row r="15" spans="3:26" s="3" customFormat="1" ht="15" x14ac:dyDescent="0.2"/>
    <row r="16" spans="3:26" s="3" customFormat="1" ht="24" customHeight="1" x14ac:dyDescent="0.2">
      <c r="C16" s="128" t="s">
        <v>60</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row>
    <row r="27" spans="8:8" ht="15" x14ac:dyDescent="0.2">
      <c r="H27" s="115"/>
    </row>
  </sheetData>
  <mergeCells count="5">
    <mergeCell ref="C16:Z16"/>
    <mergeCell ref="C8:Z8"/>
    <mergeCell ref="C10:Z10"/>
    <mergeCell ref="C12:Z12"/>
    <mergeCell ref="C14:Z1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7</vt:i4>
      </vt:variant>
    </vt:vector>
  </HeadingPairs>
  <TitlesOfParts>
    <vt:vector size="7" baseType="lpstr">
      <vt:lpstr>עד 50 (כללי)</vt:lpstr>
      <vt:lpstr>50-60</vt:lpstr>
      <vt:lpstr>60 ומעלה (סולידי)</vt:lpstr>
      <vt:lpstr>מסלול מנייתי</vt:lpstr>
      <vt:lpstr>פיצויים</vt:lpstr>
      <vt:lpstr>השתלמות</vt:lpstr>
      <vt:lpstr>היבטים של השקעות אחראיות</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Nati Furth-Kon</cp:lastModifiedBy>
  <cp:lastPrinted>2018-01-14T10:26:10Z</cp:lastPrinted>
  <dcterms:created xsi:type="dcterms:W3CDTF">2010-01-07T15:08:59Z</dcterms:created>
  <dcterms:modified xsi:type="dcterms:W3CDTF">2018-01-17T13:46:11Z</dcterms:modified>
</cp:coreProperties>
</file>