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סך התשלומים ששולמו בגין כל סוג " sheetId="1" r:id="rId1"/>
    <sheet name="פרוט עמלות והוצאות" sheetId="2" r:id="rId2"/>
    <sheet name="פרוט עמלות ניהול חיצוני" sheetId="3" r:id="rId3"/>
  </sheets>
  <definedNames>
    <definedName name="_xlfn.IFERROR" hidden="1">#NAME?</definedName>
    <definedName name="_xlnm.Print_Area" localSheetId="2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<sst xmlns="http://schemas.openxmlformats.org/spreadsheetml/2006/main" count="121" uniqueCount="97">
  <si>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</si>
  <si>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</si>
  <si>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</si>
  <si>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</si>
  <si>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</si>
  <si>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</si>
  <si>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</si>
  <si>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</si>
  <si>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</si>
  <si>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</si>
  <si>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</si>
  <si>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</si>
  <si>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</si>
  <si>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</si>
  <si>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</si>
  <si>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</si>
  <si>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</si>
  <si>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</si>
  <si>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</si>
  <si>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פועלים סהר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</si>
  <si>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</si>
  <si>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</si>
  <si>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</si>
  <si>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</si>
  <si>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</si>
  <si>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</si>
  <si>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</si>
  <si>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</si>
  <si>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</si>
  <si>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</si>
  <si>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</si>
  <si>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</si>
  <si>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</si>
  <si>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</si>
  <si>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</si>
  <si>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</si>
  <si>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</si>
  <si>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</si>
  <si>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</si>
  <si>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</si>
  <si>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</si>
  <si>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</si>
  <si>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</si>
  <si>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</si>
  <si>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</si>
  <si>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</si>
  <si>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</si>
  <si>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</si>
  <si>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</si>
  <si>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</si>
  <si>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</si>
  <si>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</si>
  <si>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</si>
  <si>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</si>
  <si>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</si>
  <si>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בנק לאומי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</si>
  <si>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</si>
  <si>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</si>
  <si>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</si>
  <si>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</si>
  <si>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</si>
  <si>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</si>
  <si>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</si>
  <si>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</si>
  <si>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>א. שיעור סך הוצאות ישירות, במיגבלה %0.25 לפי התקנה</t>
  </si>
  <si>
    <t>ד. שיעור סך הוצאות ישירות מתוך יתרת נכסים ממוצעת (באחוזים)</t>
  </si>
  <si>
    <t xml:space="preserve"> סך הכל יתרת נכסים ממוצעת</t>
  </si>
  <si>
    <t>סך הכל יתרת נכסים ממוצעת</t>
  </si>
  <si>
    <t>א. סך הוצאות הנובעות מהשקעה בניירות ערך לא סחירים שאינם לצורך מימון פרויקטים לתשתיות</t>
  </si>
  <si>
    <t>גורם א</t>
  </si>
  <si>
    <t>מיטב ד"ש</t>
  </si>
  <si>
    <t>COMGEST GROWTH EUROPE-EUR</t>
  </si>
  <si>
    <t>KRANESH BOSERA MSCI CHINA</t>
  </si>
  <si>
    <t>LUX LF FD-LONG TERM GR-K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</si>
  <si>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</si>
  <si>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</si>
  <si>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</si>
  <si>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</si>
  <si>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קרנות סל ישראלים</t>
  </si>
  <si>
    <t>סה"כ קרנות סל ישראלים</t>
  </si>
  <si>
    <t>קרנות סל זרה</t>
  </si>
  <si>
    <t>סה"כ קרנות סל זרות</t>
  </si>
  <si>
    <t>סך תשלומים בגין השקעה בקרנות סל</t>
  </si>
  <si>
    <t>קסם תעודות סל ומוצרי מדדי</t>
  </si>
  <si>
    <t>הראל ניהול קרנות נאמנות ב</t>
  </si>
  <si>
    <t>הראל סל בע"מ</t>
  </si>
  <si>
    <t>מגדל קרנות נאמנות בע"מ</t>
  </si>
  <si>
    <t>91GSF-EM MK CD-I ACC USD</t>
  </si>
  <si>
    <t>PRIN GL FIN UN EM FI-I3 U</t>
  </si>
  <si>
    <t>קסם קרנות נאמנות בע"מ</t>
  </si>
  <si>
    <t>ISHARES USD HY CORP BOND</t>
  </si>
  <si>
    <t>KOTAK FUNDS-IND MIDCP-JA</t>
  </si>
  <si>
    <t>ISHARES MSCI ALL COUNTRY</t>
  </si>
  <si>
    <t xml:space="preserve">  קרן השתלמות לעובדי האוניברסיטה העברית  סך התשלומים ששולמו בגין כל סוג של הוצאה ישירה לרבעון המסתיים ביום : 31/12/2021  נספח 1 </t>
  </si>
  <si>
    <t xml:space="preserve">  קרן השתלמות לעובדי האוניברסיטה העברית  סך התשלומים ששולמו בגין כל סוג של הוצאה ישירה לרבעון המסתיים ביום : 31/12/2021  נספח 2 </t>
  </si>
  <si>
    <t xml:space="preserve">  קרן השתלמות לעובדי האוניברסיטה העברית   סך התשלומים ששולמו בגין כל סוג של הוצאה ישירה לרבעון המסתיים ביום : 31/12/2021 נספח 3 </t>
  </si>
  <si>
    <t>LCN NA III</t>
  </si>
</sst>
</file>

<file path=xl/styles.xml><?xml version="1.0" encoding="utf-8"?>
<styleSheet xmlns="http://schemas.openxmlformats.org/spreadsheetml/2006/main">
  <numFmts count="33">
    <numFmt numFmtId="5" formatCode="&quot;₪&quot;\ #,##0_);\(&quot;₪&quot;\ #,##0\)"/>
    <numFmt numFmtId="6" formatCode="&quot;₪&quot;\ #,##0_);[Red]\(&quot;₪&quot;\ #,##0\)"/>
    <numFmt numFmtId="7" formatCode="&quot;₪&quot;\ #,##0.00_);\(&quot;₪&quot;\ #,##0.00\)"/>
    <numFmt numFmtId="8" formatCode="&quot;₪&quot;\ #,##0.00_);[Red]\(&quot;₪&quot;\ #,##0.00\)"/>
    <numFmt numFmtId="42" formatCode="_(&quot;₪&quot;\ * #,##0_);_(&quot;₪&quot;\ * \(#,##0\);_(&quot;₪&quot;\ * &quot;-&quot;_);_(@_)"/>
    <numFmt numFmtId="41" formatCode="_(* #,##0_);_(* \(#,##0\);_(* &quot;-&quot;_);_(@_)"/>
    <numFmt numFmtId="44" formatCode="_(&quot;₪&quot;\ * #,##0.00_);_(&quot;₪&quot;\ * \(#,##0.00\);_(&quot;₪&quot;\ 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.000"/>
    <numFmt numFmtId="185" formatCode="#,##0.000"/>
    <numFmt numFmtId="186" formatCode="#,##0.0000"/>
    <numFmt numFmtId="187" formatCode="0.0"/>
    <numFmt numFmtId="188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4" fillId="0" borderId="0" xfId="0" applyFont="1" applyAlignment="1">
      <alignment readingOrder="2"/>
    </xf>
    <xf numFmtId="0" fontId="34" fillId="0" borderId="0" xfId="0" applyFont="1" applyAlignment="1">
      <alignment/>
    </xf>
    <xf numFmtId="0" fontId="0" fillId="0" borderId="0" xfId="0" applyFill="1" applyAlignment="1">
      <alignment horizontal="right"/>
    </xf>
    <xf numFmtId="0" fontId="34" fillId="0" borderId="0" xfId="0" applyFont="1" applyAlignment="1">
      <alignment horizontal="right" readingOrder="2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0" fillId="0" borderId="0" xfId="33" applyNumberFormat="1" applyFont="1" applyAlignment="1">
      <alignment/>
    </xf>
    <xf numFmtId="180" fontId="34" fillId="0" borderId="0" xfId="33" applyNumberFormat="1" applyFont="1" applyAlignment="1">
      <alignment/>
    </xf>
    <xf numFmtId="180" fontId="34" fillId="0" borderId="0" xfId="33" applyNumberFormat="1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 readingOrder="2"/>
    </xf>
    <xf numFmtId="0" fontId="34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4" fillId="0" borderId="0" xfId="0" applyNumberFormat="1" applyFont="1" applyFill="1" applyAlignment="1">
      <alignment readingOrder="2"/>
    </xf>
    <xf numFmtId="10" fontId="34" fillId="0" borderId="0" xfId="38" applyNumberFormat="1" applyFont="1" applyFill="1" applyAlignment="1">
      <alignment readingOrder="2"/>
    </xf>
    <xf numFmtId="180" fontId="34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34" fillId="0" borderId="0" xfId="33" applyFont="1" applyAlignment="1">
      <alignment/>
    </xf>
    <xf numFmtId="43" fontId="0" fillId="0" borderId="0" xfId="33" applyFont="1" applyAlignment="1">
      <alignment/>
    </xf>
    <xf numFmtId="43" fontId="34" fillId="0" borderId="0" xfId="33" applyFont="1" applyFill="1" applyAlignment="1">
      <alignment/>
    </xf>
    <xf numFmtId="43" fontId="34" fillId="0" borderId="0" xfId="33" applyFont="1" applyAlignment="1">
      <alignment readingOrder="2"/>
    </xf>
    <xf numFmtId="43" fontId="34" fillId="0" borderId="0" xfId="33" applyFont="1" applyFill="1" applyAlignment="1">
      <alignment readingOrder="2"/>
    </xf>
    <xf numFmtId="43" fontId="0" fillId="0" borderId="0" xfId="33" applyFont="1" applyFill="1" applyAlignment="1">
      <alignment readingOrder="2"/>
    </xf>
    <xf numFmtId="171" fontId="0" fillId="0" borderId="0" xfId="0" applyNumberFormat="1" applyAlignment="1">
      <alignment/>
    </xf>
    <xf numFmtId="180" fontId="0" fillId="0" borderId="0" xfId="33" applyNumberFormat="1" applyFont="1" applyFill="1" applyAlignment="1">
      <alignment/>
    </xf>
    <xf numFmtId="0" fontId="34" fillId="0" borderId="0" xfId="0" applyFont="1" applyFill="1" applyAlignment="1">
      <alignment horizontal="right" readingOrder="2"/>
    </xf>
    <xf numFmtId="43" fontId="34" fillId="0" borderId="0" xfId="33" applyNumberFormat="1" applyFont="1" applyAlignment="1">
      <alignment/>
    </xf>
    <xf numFmtId="0" fontId="34" fillId="0" borderId="0" xfId="0" applyFont="1" applyAlignment="1">
      <alignment horizontal="right" readingOrder="2"/>
    </xf>
    <xf numFmtId="43" fontId="34" fillId="0" borderId="0" xfId="33" applyFont="1" applyFill="1" applyAlignment="1">
      <alignment horizontal="right"/>
    </xf>
    <xf numFmtId="43" fontId="0" fillId="0" borderId="0" xfId="33" applyNumberFormat="1" applyFont="1" applyAlignment="1">
      <alignment/>
    </xf>
    <xf numFmtId="171" fontId="34" fillId="0" borderId="0" xfId="0" applyNumberFormat="1" applyFont="1" applyAlignment="1">
      <alignment horizontal="right" readingOrder="2"/>
    </xf>
    <xf numFmtId="171" fontId="34" fillId="0" borderId="0" xfId="0" applyNumberFormat="1" applyFont="1" applyAlignment="1">
      <alignment readingOrder="2"/>
    </xf>
    <xf numFmtId="171" fontId="0" fillId="0" borderId="0" xfId="0" applyNumberFormat="1" applyAlignment="1">
      <alignment readingOrder="2"/>
    </xf>
    <xf numFmtId="43" fontId="0" fillId="0" borderId="0" xfId="33" applyFont="1" applyFill="1" applyAlignment="1">
      <alignment/>
    </xf>
    <xf numFmtId="0" fontId="34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34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rightToLeft="1" tabSelected="1" zoomScalePageLayoutView="0" workbookViewId="0" topLeftCell="A10">
      <selection activeCell="E20" sqref="E20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1.71093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38" t="s">
        <v>93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5" t="s">
        <v>2</v>
      </c>
      <c r="D3" s="22">
        <f>+D4+D5</f>
        <v>18.05</v>
      </c>
    </row>
    <row r="4" spans="1:5" ht="15">
      <c r="A4" s="2"/>
      <c r="B4" s="2"/>
      <c r="C4" s="5" t="s">
        <v>56</v>
      </c>
      <c r="D4" s="22">
        <v>1.45</v>
      </c>
      <c r="E4" s="2"/>
    </row>
    <row r="5" spans="1:5" ht="15">
      <c r="A5" s="2"/>
      <c r="B5" s="2"/>
      <c r="C5" s="5" t="s">
        <v>57</v>
      </c>
      <c r="D5" s="22">
        <v>16.6</v>
      </c>
      <c r="E5" s="2"/>
    </row>
    <row r="6" spans="1:5" ht="15">
      <c r="A6" s="2"/>
      <c r="B6" s="2"/>
      <c r="C6" s="12"/>
      <c r="D6" s="22"/>
      <c r="E6" s="2"/>
    </row>
    <row r="7" spans="1:4" ht="15">
      <c r="A7" s="2"/>
      <c r="B7" s="2"/>
      <c r="C7" s="5" t="s">
        <v>3</v>
      </c>
      <c r="D7" s="22">
        <f>+D8+D9</f>
        <v>8.84</v>
      </c>
    </row>
    <row r="8" spans="1:5" ht="15">
      <c r="A8" s="2"/>
      <c r="B8" s="2"/>
      <c r="C8" s="5" t="s">
        <v>4</v>
      </c>
      <c r="D8" s="22">
        <v>0</v>
      </c>
      <c r="E8" s="2"/>
    </row>
    <row r="9" spans="1:5" ht="15">
      <c r="A9" s="2"/>
      <c r="B9" s="2"/>
      <c r="C9" s="5" t="s">
        <v>5</v>
      </c>
      <c r="D9" s="22">
        <v>8.84</v>
      </c>
      <c r="E9" s="2"/>
    </row>
    <row r="10" spans="1:5" ht="15">
      <c r="A10" s="2"/>
      <c r="B10" s="2"/>
      <c r="C10" s="12"/>
      <c r="D10" s="22"/>
      <c r="E10" s="2"/>
    </row>
    <row r="11" spans="1:4" ht="15">
      <c r="A11" s="2"/>
      <c r="B11" s="2"/>
      <c r="C11" s="27" t="s">
        <v>58</v>
      </c>
      <c r="D11" s="23">
        <f>SUM(D13:D15)</f>
        <v>60.48135499999999</v>
      </c>
    </row>
    <row r="12" spans="1:4" ht="15">
      <c r="A12" s="2"/>
      <c r="B12" s="2"/>
      <c r="C12" s="13"/>
      <c r="D12" s="22"/>
    </row>
    <row r="13" spans="1:5" ht="15">
      <c r="A13" s="2"/>
      <c r="B13" s="2"/>
      <c r="C13" s="27" t="s">
        <v>68</v>
      </c>
      <c r="D13" s="23">
        <v>0</v>
      </c>
      <c r="E13" s="2"/>
    </row>
    <row r="14" spans="1:5" ht="15">
      <c r="A14" s="2"/>
      <c r="B14" s="2"/>
      <c r="C14" s="5" t="s">
        <v>6</v>
      </c>
      <c r="D14" s="22">
        <v>60.48135499999999</v>
      </c>
      <c r="E14" s="2"/>
    </row>
    <row r="15" spans="1:5" ht="15">
      <c r="A15" s="2"/>
      <c r="B15" s="2"/>
      <c r="C15" s="5" t="s">
        <v>59</v>
      </c>
      <c r="D15" s="23">
        <v>0</v>
      </c>
      <c r="E15" s="2"/>
    </row>
    <row r="16" spans="1:5" ht="15">
      <c r="A16" s="2"/>
      <c r="B16" s="2"/>
      <c r="C16" s="12"/>
      <c r="D16" s="23"/>
      <c r="E16" s="2"/>
    </row>
    <row r="17" spans="1:4" ht="15">
      <c r="A17" s="2"/>
      <c r="B17" s="2"/>
      <c r="C17" s="5" t="s">
        <v>7</v>
      </c>
      <c r="D17" s="23">
        <f>SUM(D18:D25)</f>
        <v>644.5784313441812</v>
      </c>
    </row>
    <row r="18" spans="1:6" ht="15">
      <c r="A18" s="2"/>
      <c r="B18" s="2"/>
      <c r="C18" s="5" t="s">
        <v>60</v>
      </c>
      <c r="D18" s="23">
        <v>216.0950895481812</v>
      </c>
      <c r="E18" s="33"/>
      <c r="F18" s="25"/>
    </row>
    <row r="19" spans="1:6" ht="15">
      <c r="A19" s="2"/>
      <c r="B19" s="2"/>
      <c r="C19" s="5" t="s">
        <v>8</v>
      </c>
      <c r="D19" s="23">
        <v>205.873341796</v>
      </c>
      <c r="E19" s="33"/>
      <c r="F19" s="25"/>
    </row>
    <row r="20" spans="1:6" ht="15">
      <c r="A20" s="2"/>
      <c r="B20" s="2"/>
      <c r="C20" s="5" t="s">
        <v>61</v>
      </c>
      <c r="D20" s="23">
        <v>0</v>
      </c>
      <c r="E20" s="2"/>
      <c r="F20" s="34"/>
    </row>
    <row r="21" spans="1:5" ht="15">
      <c r="A21" s="2"/>
      <c r="B21" s="2"/>
      <c r="C21" s="5" t="s">
        <v>62</v>
      </c>
      <c r="D21" s="23">
        <v>0</v>
      </c>
      <c r="E21" s="2"/>
    </row>
    <row r="22" spans="1:5" ht="15">
      <c r="A22" s="2"/>
      <c r="B22" s="2"/>
      <c r="C22" s="5" t="s">
        <v>75</v>
      </c>
      <c r="D22" s="36">
        <v>38.67</v>
      </c>
      <c r="E22" s="2"/>
    </row>
    <row r="23" spans="1:5" ht="15">
      <c r="A23" s="2"/>
      <c r="B23" s="2"/>
      <c r="C23" s="2" t="s">
        <v>76</v>
      </c>
      <c r="D23" s="36">
        <v>140.68</v>
      </c>
      <c r="E23" s="2"/>
    </row>
    <row r="24" spans="1:5" ht="15">
      <c r="A24" s="2"/>
      <c r="B24" s="2"/>
      <c r="C24" s="5" t="s">
        <v>9</v>
      </c>
      <c r="D24" s="23">
        <v>0</v>
      </c>
      <c r="E24" s="2"/>
    </row>
    <row r="25" spans="1:5" ht="15">
      <c r="A25" s="2"/>
      <c r="B25" s="2"/>
      <c r="C25" s="5" t="s">
        <v>10</v>
      </c>
      <c r="D25" s="36">
        <v>43.26</v>
      </c>
      <c r="E25" s="2"/>
    </row>
    <row r="26" spans="1:5" ht="15">
      <c r="A26" s="2"/>
      <c r="B26" s="2"/>
      <c r="C26" s="12"/>
      <c r="D26" s="23"/>
      <c r="E26" s="2"/>
    </row>
    <row r="27" spans="1:4" ht="15">
      <c r="A27" s="2"/>
      <c r="B27" s="2"/>
      <c r="C27" s="5" t="s">
        <v>11</v>
      </c>
      <c r="D27" s="24"/>
    </row>
    <row r="28" spans="1:5" ht="15">
      <c r="A28" s="2"/>
      <c r="B28" s="2"/>
      <c r="C28" s="5" t="s">
        <v>12</v>
      </c>
      <c r="D28" s="23">
        <v>0</v>
      </c>
      <c r="E28" s="2"/>
    </row>
    <row r="29" spans="1:5" ht="15">
      <c r="A29" s="2"/>
      <c r="B29" s="2"/>
      <c r="C29" s="5" t="s">
        <v>13</v>
      </c>
      <c r="D29" s="23">
        <v>0</v>
      </c>
      <c r="E29" s="2"/>
    </row>
    <row r="30" spans="1:5" ht="15">
      <c r="A30" s="2"/>
      <c r="B30" s="2"/>
      <c r="C30" s="12"/>
      <c r="D30" s="23"/>
      <c r="E30" s="2"/>
    </row>
    <row r="31" spans="1:5" ht="15">
      <c r="A31" s="2"/>
      <c r="B31" s="2"/>
      <c r="C31" s="5" t="s">
        <v>63</v>
      </c>
      <c r="D31" s="23">
        <f>+D3+D7+D11+D17</f>
        <v>731.9497863441812</v>
      </c>
      <c r="E31" s="2"/>
    </row>
    <row r="32" spans="1:4" ht="15">
      <c r="A32" s="2"/>
      <c r="B32" s="2"/>
      <c r="C32" s="5" t="s">
        <v>14</v>
      </c>
      <c r="D32" s="14"/>
    </row>
    <row r="33" spans="1:4" ht="15">
      <c r="A33" s="2"/>
      <c r="B33" s="2"/>
      <c r="C33" s="5" t="s">
        <v>64</v>
      </c>
      <c r="D33" s="16">
        <f>+(D28+D17+D13)/D35</f>
        <v>0.0033986433016842564</v>
      </c>
    </row>
    <row r="34" spans="1:5" ht="15">
      <c r="A34" s="2"/>
      <c r="B34" s="2"/>
      <c r="C34" s="5" t="s">
        <v>65</v>
      </c>
      <c r="D34" s="16">
        <f>+D31/D35</f>
        <v>0.003859322803185091</v>
      </c>
      <c r="E34" s="2"/>
    </row>
    <row r="35" spans="1:5" ht="15">
      <c r="A35" s="2"/>
      <c r="B35" s="2"/>
      <c r="C35" s="12" t="s">
        <v>67</v>
      </c>
      <c r="D35" s="15">
        <f>(167192+(212123140.853263/1000))/2</f>
        <v>189657.5704266315</v>
      </c>
      <c r="E35" s="2"/>
    </row>
    <row r="37" ht="15">
      <c r="D37" s="15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rightToLeft="1" zoomScale="90" zoomScaleNormal="90" zoomScalePageLayoutView="0" workbookViewId="0" topLeftCell="A1">
      <selection activeCell="D40" sqref="D40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38" t="s">
        <v>94</v>
      </c>
      <c r="C1" s="39"/>
      <c r="D1" s="39"/>
      <c r="E1" s="39"/>
      <c r="F1" s="39"/>
      <c r="G1" s="39"/>
      <c r="H1" s="39"/>
      <c r="I1" s="39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15</v>
      </c>
    </row>
    <row r="4" spans="1:3" ht="15">
      <c r="A4" s="3"/>
      <c r="B4" s="3"/>
      <c r="C4" s="6" t="s">
        <v>16</v>
      </c>
    </row>
    <row r="5" spans="3:4" ht="14.25" hidden="1">
      <c r="C5" s="7"/>
      <c r="D5" s="18">
        <v>0</v>
      </c>
    </row>
    <row r="6" spans="1:7" ht="15">
      <c r="A6" s="3"/>
      <c r="B6" s="3"/>
      <c r="C6" s="7" t="s">
        <v>70</v>
      </c>
      <c r="D6">
        <v>1.45</v>
      </c>
      <c r="G6" s="7"/>
    </row>
    <row r="7" spans="3:7" ht="15">
      <c r="C7" s="6" t="s">
        <v>17</v>
      </c>
      <c r="D7" s="19">
        <f>D6</f>
        <v>1.45</v>
      </c>
      <c r="G7" s="7"/>
    </row>
    <row r="8" spans="3:7" ht="15">
      <c r="C8" s="6" t="s">
        <v>18</v>
      </c>
      <c r="D8" s="20"/>
      <c r="G8" s="7"/>
    </row>
    <row r="9" spans="1:7" ht="15">
      <c r="A9" s="3"/>
      <c r="B9" s="3"/>
      <c r="C9" s="7" t="s">
        <v>19</v>
      </c>
      <c r="D9">
        <v>15.14</v>
      </c>
      <c r="E9" s="3"/>
      <c r="F9" s="25"/>
      <c r="G9" s="7"/>
    </row>
    <row r="10" spans="3:7" ht="14.25">
      <c r="C10" s="7" t="s">
        <v>55</v>
      </c>
      <c r="D10">
        <v>1.46</v>
      </c>
      <c r="G10" s="7"/>
    </row>
    <row r="11" spans="1:7" ht="15">
      <c r="A11" s="3"/>
      <c r="B11" s="3"/>
      <c r="C11" s="6" t="s">
        <v>20</v>
      </c>
      <c r="D11" s="19">
        <f>SUM(D9:D10)</f>
        <v>16.6</v>
      </c>
      <c r="E11" s="17"/>
      <c r="F11" s="25"/>
      <c r="G11" s="7"/>
    </row>
    <row r="12" spans="1:7" ht="15">
      <c r="A12" s="3"/>
      <c r="B12" s="3"/>
      <c r="C12" s="6" t="s">
        <v>21</v>
      </c>
      <c r="D12" s="19">
        <f>D11+D7</f>
        <v>18.05</v>
      </c>
      <c r="E12" s="3"/>
      <c r="G12" s="7"/>
    </row>
    <row r="13" spans="1:7" ht="15">
      <c r="A13" s="3"/>
      <c r="B13" s="3"/>
      <c r="C13" s="6" t="s">
        <v>22</v>
      </c>
      <c r="D13" s="8"/>
      <c r="G13" s="7"/>
    </row>
    <row r="14" spans="1:4" ht="15">
      <c r="A14" s="3"/>
      <c r="B14" s="3"/>
      <c r="C14" s="6" t="s">
        <v>16</v>
      </c>
      <c r="D14" s="8"/>
    </row>
    <row r="15" spans="3:4" ht="14.25">
      <c r="C15" s="7" t="s">
        <v>23</v>
      </c>
      <c r="D15" s="8">
        <v>0</v>
      </c>
    </row>
    <row r="16" spans="3:4" ht="14.25">
      <c r="C16" s="7" t="s">
        <v>24</v>
      </c>
      <c r="D16" s="8">
        <v>0</v>
      </c>
    </row>
    <row r="17" spans="3:4" ht="14.25">
      <c r="C17" s="7" t="s">
        <v>25</v>
      </c>
      <c r="D17" s="8">
        <v>0</v>
      </c>
    </row>
    <row r="18" spans="1:5" ht="15">
      <c r="A18" s="3"/>
      <c r="B18" s="3"/>
      <c r="C18" s="6" t="s">
        <v>17</v>
      </c>
      <c r="D18" s="9">
        <v>0</v>
      </c>
      <c r="E18" s="3"/>
    </row>
    <row r="19" spans="1:4" ht="15">
      <c r="A19" s="3"/>
      <c r="B19" s="3"/>
      <c r="C19" s="6" t="s">
        <v>18</v>
      </c>
      <c r="D19" s="8"/>
    </row>
    <row r="20" spans="3:4" ht="14.25">
      <c r="C20" s="7" t="s">
        <v>19</v>
      </c>
      <c r="D20" s="35">
        <v>8.84</v>
      </c>
    </row>
    <row r="21" spans="1:5" ht="15">
      <c r="A21" s="3"/>
      <c r="B21" s="3"/>
      <c r="C21" s="6" t="s">
        <v>20</v>
      </c>
      <c r="D21" s="19">
        <f>D20</f>
        <v>8.84</v>
      </c>
      <c r="E21" s="3"/>
    </row>
    <row r="22" spans="1:5" ht="15">
      <c r="A22" s="3"/>
      <c r="B22" s="3"/>
      <c r="C22" s="6" t="s">
        <v>26</v>
      </c>
      <c r="D22" s="19">
        <f>D21</f>
        <v>8.84</v>
      </c>
      <c r="E22" s="3"/>
    </row>
    <row r="23" spans="1:4" ht="15">
      <c r="A23" s="3"/>
      <c r="B23" s="3"/>
      <c r="C23" s="6" t="s">
        <v>27</v>
      </c>
      <c r="D23" s="8"/>
    </row>
    <row r="24" spans="3:4" ht="14.25">
      <c r="C24" s="4" t="s">
        <v>69</v>
      </c>
      <c r="D24" s="26">
        <v>0</v>
      </c>
    </row>
    <row r="25" spans="1:5" ht="15">
      <c r="A25" s="3"/>
      <c r="B25" s="3"/>
      <c r="C25" s="6" t="s">
        <v>28</v>
      </c>
      <c r="D25" s="9">
        <v>0</v>
      </c>
      <c r="E25" s="3"/>
    </row>
    <row r="26" spans="1:4" ht="15">
      <c r="A26" s="3"/>
      <c r="B26" s="3"/>
      <c r="C26" s="6" t="s">
        <v>29</v>
      </c>
      <c r="D26" s="8"/>
    </row>
    <row r="27" spans="3:4" ht="14.25">
      <c r="C27" s="7" t="s">
        <v>30</v>
      </c>
      <c r="D27" s="8">
        <v>0</v>
      </c>
    </row>
    <row r="28" spans="3:4" ht="14.25">
      <c r="C28" s="7" t="s">
        <v>31</v>
      </c>
      <c r="D28" s="8">
        <v>0</v>
      </c>
    </row>
    <row r="29" spans="3:4" ht="14.25">
      <c r="C29" s="7" t="s">
        <v>25</v>
      </c>
      <c r="D29" s="8">
        <v>0</v>
      </c>
    </row>
    <row r="30" spans="1:5" ht="15">
      <c r="A30" s="3"/>
      <c r="B30" s="3"/>
      <c r="C30" s="6" t="s">
        <v>32</v>
      </c>
      <c r="D30" s="9">
        <v>0</v>
      </c>
      <c r="E30" s="3"/>
    </row>
    <row r="31" spans="1:4" ht="15">
      <c r="A31" s="3"/>
      <c r="B31" s="3"/>
      <c r="C31" s="6" t="s">
        <v>33</v>
      </c>
      <c r="D31" s="8"/>
    </row>
    <row r="32" spans="3:4" ht="14.25">
      <c r="C32" s="7" t="s">
        <v>30</v>
      </c>
      <c r="D32" s="8">
        <v>0</v>
      </c>
    </row>
    <row r="33" spans="3:4" ht="14.25">
      <c r="C33" s="7" t="s">
        <v>25</v>
      </c>
      <c r="D33" s="8">
        <v>0</v>
      </c>
    </row>
    <row r="34" spans="1:5" ht="15">
      <c r="A34" s="3"/>
      <c r="B34" s="3"/>
      <c r="C34" s="6" t="s">
        <v>34</v>
      </c>
      <c r="D34" s="9">
        <v>0</v>
      </c>
      <c r="E34" s="3"/>
    </row>
    <row r="35" spans="1:4" ht="15">
      <c r="A35" s="3"/>
      <c r="B35" s="3"/>
      <c r="C35" s="6" t="s">
        <v>35</v>
      </c>
      <c r="D35" s="8"/>
    </row>
    <row r="36" spans="3:4" ht="14.25">
      <c r="C36" s="7" t="s">
        <v>30</v>
      </c>
      <c r="D36" s="8">
        <v>0</v>
      </c>
    </row>
    <row r="37" spans="3:4" ht="14.25">
      <c r="C37" s="7" t="s">
        <v>25</v>
      </c>
      <c r="D37" s="8">
        <v>0</v>
      </c>
    </row>
    <row r="38" spans="1:5" ht="15">
      <c r="A38" s="3"/>
      <c r="B38" s="3"/>
      <c r="C38" s="6" t="s">
        <v>36</v>
      </c>
      <c r="D38" s="9">
        <v>0</v>
      </c>
      <c r="E38" s="3"/>
    </row>
    <row r="39" spans="1:5" ht="15">
      <c r="A39" s="3"/>
      <c r="B39" s="3"/>
      <c r="C39" s="6" t="s">
        <v>37</v>
      </c>
      <c r="D39" s="28">
        <f>D7+D11+D21+D24</f>
        <v>26.89</v>
      </c>
      <c r="E39" s="3"/>
    </row>
    <row r="40" spans="1:5" ht="15">
      <c r="A40" s="3"/>
      <c r="B40" s="3"/>
      <c r="C40" s="11" t="s">
        <v>66</v>
      </c>
      <c r="D40" s="9">
        <f>'סך התשלומים ששולמו בגין כל סוג '!D35</f>
        <v>189657.5704266315</v>
      </c>
      <c r="E40" s="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rightToLeft="1" zoomScalePageLayoutView="0" workbookViewId="0" topLeftCell="B1">
      <selection activeCell="D12" sqref="D12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33.140625" style="0" bestFit="1" customWidth="1"/>
    <col min="6" max="6" width="46.421875" style="0" bestFit="1" customWidth="1"/>
    <col min="7" max="7" width="10.140625" style="0" bestFit="1" customWidth="1"/>
  </cols>
  <sheetData>
    <row r="1" spans="2:11" s="1" customFormat="1" ht="15">
      <c r="B1" s="38" t="s">
        <v>95</v>
      </c>
      <c r="C1" s="39"/>
      <c r="D1" s="39"/>
      <c r="E1" s="39"/>
      <c r="F1" s="39"/>
      <c r="G1" s="39"/>
      <c r="H1" s="39"/>
      <c r="I1" s="39"/>
      <c r="J1" s="39"/>
      <c r="K1" s="39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38</v>
      </c>
    </row>
    <row r="4" spans="3:4" ht="14.25">
      <c r="C4" s="7" t="s">
        <v>39</v>
      </c>
      <c r="D4" s="8"/>
    </row>
    <row r="5" spans="3:4" ht="14.25">
      <c r="C5" s="7" t="s">
        <v>96</v>
      </c>
      <c r="D5" s="37">
        <v>70.82075999999999</v>
      </c>
    </row>
    <row r="6" spans="3:4" ht="14.25">
      <c r="C6" s="7" t="s">
        <v>25</v>
      </c>
      <c r="D6" s="35">
        <f>'סך התשלומים ששולמו בגין כל סוג '!D18-D5</f>
        <v>145.27432954818119</v>
      </c>
    </row>
    <row r="7" spans="3:4" ht="14.25" hidden="1">
      <c r="C7" s="7"/>
      <c r="D7" s="20"/>
    </row>
    <row r="8" spans="3:4" ht="14.25" hidden="1">
      <c r="C8" s="7"/>
      <c r="D8" s="20"/>
    </row>
    <row r="9" spans="3:6" ht="15">
      <c r="C9" s="6" t="s">
        <v>40</v>
      </c>
      <c r="D9" s="19">
        <f>SUM(D5:D8)</f>
        <v>216.0950895481812</v>
      </c>
      <c r="E9" s="32"/>
      <c r="F9" s="23"/>
    </row>
    <row r="10" spans="1:6" ht="15">
      <c r="A10" s="3"/>
      <c r="B10" s="3"/>
      <c r="C10" s="6" t="s">
        <v>41</v>
      </c>
      <c r="D10" s="8"/>
      <c r="E10" s="29"/>
      <c r="F10" s="23"/>
    </row>
    <row r="11" spans="1:4" ht="15">
      <c r="A11" s="3"/>
      <c r="B11" s="3"/>
      <c r="C11" s="7" t="s">
        <v>42</v>
      </c>
      <c r="D11" s="19"/>
    </row>
    <row r="12" spans="3:5" ht="14.25">
      <c r="C12" s="7" t="s">
        <v>25</v>
      </c>
      <c r="D12" s="35">
        <f>'סך התשלומים ששולמו בגין כל סוג '!D19</f>
        <v>205.873341796</v>
      </c>
      <c r="E12" s="25"/>
    </row>
    <row r="13" spans="3:6" ht="15">
      <c r="C13" s="6" t="s">
        <v>43</v>
      </c>
      <c r="D13" s="19">
        <f>SUM(D12:D12)</f>
        <v>205.873341796</v>
      </c>
      <c r="E13" s="23"/>
      <c r="F13" s="25"/>
    </row>
    <row r="14" spans="3:4" ht="15">
      <c r="C14" s="6" t="s">
        <v>44</v>
      </c>
      <c r="D14" s="8"/>
    </row>
    <row r="15" spans="3:4" ht="14.25">
      <c r="C15" s="7" t="s">
        <v>30</v>
      </c>
      <c r="D15" s="8">
        <v>0</v>
      </c>
    </row>
    <row r="16" spans="1:5" ht="15">
      <c r="A16" s="3"/>
      <c r="B16" s="3"/>
      <c r="C16" s="7" t="s">
        <v>31</v>
      </c>
      <c r="D16" s="8">
        <v>0</v>
      </c>
      <c r="E16" s="3"/>
    </row>
    <row r="17" spans="1:4" ht="15">
      <c r="A17" s="3"/>
      <c r="B17" s="3"/>
      <c r="C17" s="7" t="s">
        <v>25</v>
      </c>
      <c r="D17" s="8">
        <v>0</v>
      </c>
    </row>
    <row r="18" spans="3:4" ht="15">
      <c r="C18" s="6" t="s">
        <v>45</v>
      </c>
      <c r="D18" s="9">
        <v>0</v>
      </c>
    </row>
    <row r="19" spans="3:4" ht="15">
      <c r="C19" s="6" t="s">
        <v>46</v>
      </c>
      <c r="D19" s="8"/>
    </row>
    <row r="20" spans="3:4" ht="14.25">
      <c r="C20" s="7" t="s">
        <v>30</v>
      </c>
      <c r="D20" s="8">
        <v>0</v>
      </c>
    </row>
    <row r="21" spans="1:5" ht="15">
      <c r="A21" s="3"/>
      <c r="B21" s="3"/>
      <c r="C21" s="7" t="s">
        <v>31</v>
      </c>
      <c r="D21" s="8">
        <v>0</v>
      </c>
      <c r="E21" s="3"/>
    </row>
    <row r="22" spans="1:4" ht="15">
      <c r="A22" s="3"/>
      <c r="B22" s="3"/>
      <c r="C22" s="7" t="s">
        <v>25</v>
      </c>
      <c r="D22" s="8">
        <v>0</v>
      </c>
    </row>
    <row r="23" spans="1:4" ht="15">
      <c r="A23" s="3"/>
      <c r="B23" s="3"/>
      <c r="C23" s="6" t="s">
        <v>47</v>
      </c>
      <c r="D23" s="9">
        <v>0</v>
      </c>
    </row>
    <row r="24" spans="3:4" ht="15">
      <c r="C24" s="6" t="s">
        <v>48</v>
      </c>
      <c r="D24" s="8"/>
    </row>
    <row r="25" spans="1:5" ht="15">
      <c r="A25" s="3"/>
      <c r="B25" s="3"/>
      <c r="C25" s="6" t="s">
        <v>49</v>
      </c>
      <c r="D25" s="8"/>
      <c r="E25" s="3"/>
    </row>
    <row r="26" spans="1:4" ht="15">
      <c r="A26" s="3"/>
      <c r="B26" s="3"/>
      <c r="C26" s="7"/>
      <c r="D26" s="31"/>
    </row>
    <row r="27" spans="1:4" ht="15">
      <c r="A27" s="3"/>
      <c r="B27" s="3"/>
      <c r="C27" s="6" t="s">
        <v>50</v>
      </c>
      <c r="D27" s="30">
        <f>SUM(D26)</f>
        <v>0</v>
      </c>
    </row>
    <row r="28" spans="1:4" ht="15">
      <c r="A28" s="3"/>
      <c r="B28" s="3"/>
      <c r="C28" s="6" t="s">
        <v>51</v>
      </c>
      <c r="D28" s="10">
        <v>0</v>
      </c>
    </row>
    <row r="29" spans="1:5" ht="15">
      <c r="A29" s="3"/>
      <c r="B29" s="3"/>
      <c r="C29" s="7" t="s">
        <v>91</v>
      </c>
      <c r="D29">
        <v>2.6</v>
      </c>
      <c r="E29" s="7"/>
    </row>
    <row r="30" spans="1:5" ht="15">
      <c r="A30" s="3"/>
      <c r="B30" s="3"/>
      <c r="C30" s="7" t="s">
        <v>73</v>
      </c>
      <c r="D30">
        <v>20.24</v>
      </c>
      <c r="E30" s="7"/>
    </row>
    <row r="31" spans="1:5" ht="15">
      <c r="A31" s="3"/>
      <c r="B31" s="3"/>
      <c r="C31" s="7" t="s">
        <v>71</v>
      </c>
      <c r="D31">
        <v>8.99</v>
      </c>
      <c r="E31" s="7"/>
    </row>
    <row r="32" spans="1:5" ht="15">
      <c r="A32" s="3"/>
      <c r="B32" s="3"/>
      <c r="C32" s="7" t="s">
        <v>87</v>
      </c>
      <c r="D32">
        <v>5.94</v>
      </c>
      <c r="E32" s="7"/>
    </row>
    <row r="33" spans="1:5" ht="15">
      <c r="A33" s="3"/>
      <c r="B33" s="3"/>
      <c r="C33" s="7" t="s">
        <v>88</v>
      </c>
      <c r="D33">
        <v>5.49</v>
      </c>
      <c r="E33" s="7"/>
    </row>
    <row r="34" spans="1:6" ht="15" hidden="1">
      <c r="A34" s="3"/>
      <c r="B34" s="3"/>
      <c r="C34" s="7"/>
      <c r="E34" s="6"/>
      <c r="F34" s="3"/>
    </row>
    <row r="35" spans="1:6" ht="15" hidden="1">
      <c r="A35" s="3"/>
      <c r="B35" s="3"/>
      <c r="C35" s="7"/>
      <c r="E35" s="6"/>
      <c r="F35" s="3"/>
    </row>
    <row r="36" spans="1:5" ht="15" hidden="1">
      <c r="A36" s="3"/>
      <c r="B36" s="3"/>
      <c r="C36" s="7"/>
      <c r="E36" s="6"/>
    </row>
    <row r="37" spans="1:5" ht="15" hidden="1">
      <c r="A37" s="3"/>
      <c r="B37" s="3"/>
      <c r="C37" s="7"/>
      <c r="E37" s="6"/>
    </row>
    <row r="38" spans="1:5" ht="15" hidden="1">
      <c r="A38" s="3"/>
      <c r="B38" s="3"/>
      <c r="C38" s="7"/>
      <c r="E38" s="7"/>
    </row>
    <row r="39" spans="3:5" ht="14.25" hidden="1">
      <c r="C39" s="7"/>
      <c r="E39" s="7"/>
    </row>
    <row r="40" spans="1:5" ht="15">
      <c r="A40" s="3"/>
      <c r="B40" s="3"/>
      <c r="C40" s="6" t="s">
        <v>52</v>
      </c>
      <c r="D40" s="21">
        <f>SUM(D29:D39)</f>
        <v>43.26</v>
      </c>
      <c r="E40" s="7"/>
    </row>
    <row r="41" spans="1:5" ht="15">
      <c r="A41" s="3"/>
      <c r="B41" s="3"/>
      <c r="C41" s="6" t="s">
        <v>53</v>
      </c>
      <c r="D41" s="21">
        <f>D40+D27</f>
        <v>43.26</v>
      </c>
      <c r="E41" s="7"/>
    </row>
    <row r="42" spans="1:5" ht="15">
      <c r="A42" s="3"/>
      <c r="B42" s="3"/>
      <c r="C42" s="6" t="s">
        <v>77</v>
      </c>
      <c r="D42" s="8"/>
      <c r="E42" s="7"/>
    </row>
    <row r="43" spans="1:5" ht="15">
      <c r="A43" s="3"/>
      <c r="B43" s="3"/>
      <c r="C43" s="6" t="s">
        <v>78</v>
      </c>
      <c r="D43" s="8"/>
      <c r="E43" s="7"/>
    </row>
    <row r="44" spans="1:6" ht="15">
      <c r="A44" s="3"/>
      <c r="B44" s="3"/>
      <c r="C44" s="7" t="s">
        <v>83</v>
      </c>
      <c r="D44">
        <v>8.95</v>
      </c>
      <c r="E44" s="6"/>
      <c r="F44" s="3"/>
    </row>
    <row r="45" spans="1:6" ht="15">
      <c r="A45" s="3"/>
      <c r="B45" s="3"/>
      <c r="C45" s="7" t="s">
        <v>89</v>
      </c>
      <c r="D45">
        <v>1.43</v>
      </c>
      <c r="E45" s="6"/>
      <c r="F45" s="3"/>
    </row>
    <row r="46" spans="1:6" ht="15">
      <c r="A46" s="3"/>
      <c r="B46" s="3"/>
      <c r="C46" s="7" t="s">
        <v>86</v>
      </c>
      <c r="D46">
        <v>24.22</v>
      </c>
      <c r="E46" s="6"/>
      <c r="F46" s="3"/>
    </row>
    <row r="47" spans="1:6" ht="15">
      <c r="A47" s="3"/>
      <c r="B47" s="3"/>
      <c r="C47" s="7" t="s">
        <v>84</v>
      </c>
      <c r="D47">
        <v>1.14</v>
      </c>
      <c r="E47" s="6"/>
      <c r="F47" s="3"/>
    </row>
    <row r="48" spans="1:6" ht="15">
      <c r="A48" s="3"/>
      <c r="B48" s="3"/>
      <c r="C48" s="7" t="s">
        <v>85</v>
      </c>
      <c r="D48">
        <v>2.12</v>
      </c>
      <c r="E48" s="6"/>
      <c r="F48" s="3"/>
    </row>
    <row r="49" spans="1:7" ht="15">
      <c r="A49" s="3"/>
      <c r="B49" s="3"/>
      <c r="C49" s="7" t="s">
        <v>74</v>
      </c>
      <c r="D49">
        <v>0.81</v>
      </c>
      <c r="E49" s="6"/>
      <c r="F49" s="3"/>
      <c r="G49" s="8"/>
    </row>
    <row r="50" spans="1:7" ht="15" hidden="1">
      <c r="A50" s="3"/>
      <c r="B50" s="3"/>
      <c r="C50" s="7"/>
      <c r="E50" s="6"/>
      <c r="F50" s="3"/>
      <c r="G50" s="8"/>
    </row>
    <row r="51" spans="3:7" ht="15" hidden="1">
      <c r="C51" s="4"/>
      <c r="D51" s="26"/>
      <c r="E51" s="6"/>
      <c r="F51" s="3"/>
      <c r="G51" s="8"/>
    </row>
    <row r="52" spans="3:7" ht="15" hidden="1">
      <c r="C52" s="4"/>
      <c r="D52" s="26"/>
      <c r="E52" s="6"/>
      <c r="F52" s="3"/>
      <c r="G52" s="8"/>
    </row>
    <row r="53" spans="3:6" ht="15">
      <c r="C53" s="6" t="s">
        <v>79</v>
      </c>
      <c r="D53" s="28">
        <f>SUM(D44:D52)</f>
        <v>38.669999999999995</v>
      </c>
      <c r="E53" s="6"/>
      <c r="F53" s="3"/>
    </row>
    <row r="54" spans="3:6" ht="15">
      <c r="C54" s="6" t="s">
        <v>80</v>
      </c>
      <c r="D54" s="8"/>
      <c r="E54" s="6"/>
      <c r="F54" s="3"/>
    </row>
    <row r="55" spans="3:6" ht="15">
      <c r="C55" s="7" t="s">
        <v>90</v>
      </c>
      <c r="D55">
        <v>10.52</v>
      </c>
      <c r="E55" s="6"/>
      <c r="F55" s="3"/>
    </row>
    <row r="56" spans="3:6" ht="15">
      <c r="C56" s="7" t="s">
        <v>72</v>
      </c>
      <c r="D56">
        <v>9.75</v>
      </c>
      <c r="E56" s="6"/>
      <c r="F56" s="3"/>
    </row>
    <row r="57" spans="3:6" ht="15">
      <c r="C57" s="7" t="s">
        <v>92</v>
      </c>
      <c r="D57">
        <v>13.25</v>
      </c>
      <c r="E57" s="6"/>
      <c r="F57" s="3"/>
    </row>
    <row r="58" spans="3:6" ht="15">
      <c r="C58" s="7" t="s">
        <v>25</v>
      </c>
      <c r="D58">
        <v>107.16000000000001</v>
      </c>
      <c r="E58" s="6"/>
      <c r="F58" s="3"/>
    </row>
    <row r="59" spans="3:6" ht="15">
      <c r="C59" s="6" t="s">
        <v>81</v>
      </c>
      <c r="D59" s="19">
        <f>SUM(D55:D58)</f>
        <v>140.68</v>
      </c>
      <c r="E59" s="6"/>
      <c r="F59" s="3"/>
    </row>
    <row r="60" spans="3:6" ht="15">
      <c r="C60" s="6" t="s">
        <v>82</v>
      </c>
      <c r="D60" s="21">
        <f>+D59+D53</f>
        <v>179.35</v>
      </c>
      <c r="E60" s="6"/>
      <c r="F60" s="3"/>
    </row>
    <row r="61" spans="3:6" ht="15">
      <c r="C61" s="6" t="s">
        <v>54</v>
      </c>
      <c r="D61" s="21">
        <f>+D60+D41+D13+D9</f>
        <v>644.5784313441811</v>
      </c>
      <c r="E61" s="6"/>
      <c r="F61" s="3"/>
    </row>
    <row r="62" spans="3:6" ht="15">
      <c r="C62" s="6" t="s">
        <v>66</v>
      </c>
      <c r="D62" s="9">
        <f>'סך התשלומים ששולמו בגין כל סוג '!D35</f>
        <v>189657.5704266315</v>
      </c>
      <c r="E62" s="6"/>
      <c r="F62" s="3"/>
    </row>
    <row r="63" spans="5:6" ht="15">
      <c r="E63" s="6"/>
      <c r="F63" s="3"/>
    </row>
    <row r="64" spans="5:6" ht="15">
      <c r="E64" s="6"/>
      <c r="F64" s="3"/>
    </row>
    <row r="65" spans="5:6" ht="15">
      <c r="E65" s="6"/>
      <c r="F65" s="3"/>
    </row>
    <row r="66" spans="3:6" ht="15">
      <c r="C66" s="7"/>
      <c r="E66" s="6"/>
      <c r="F66" s="3"/>
    </row>
    <row r="67" spans="3:6" ht="15">
      <c r="C67" s="7"/>
      <c r="E67" s="6"/>
      <c r="F67" s="3"/>
    </row>
    <row r="68" spans="3:6" ht="15">
      <c r="C68" s="7"/>
      <c r="E68" s="6"/>
      <c r="F68" s="3"/>
    </row>
    <row r="69" spans="3:6" ht="15">
      <c r="C69" s="7"/>
      <c r="E69" s="6"/>
      <c r="F69" s="3"/>
    </row>
    <row r="70" spans="3:6" ht="15">
      <c r="C70" s="7"/>
      <c r="E70" s="6"/>
      <c r="F70" s="3"/>
    </row>
    <row r="71" spans="3:6" ht="15">
      <c r="C71" s="7"/>
      <c r="E71" s="6"/>
      <c r="F71" s="3"/>
    </row>
    <row r="72" spans="3:6" ht="15">
      <c r="C72" s="7"/>
      <c r="E72" s="6"/>
      <c r="F72" s="3"/>
    </row>
    <row r="73" spans="3:6" ht="15">
      <c r="C73" s="7"/>
      <c r="E73" s="6"/>
      <c r="F73" s="3"/>
    </row>
    <row r="74" spans="3:6" ht="15">
      <c r="C74" s="7"/>
      <c r="E74" s="6"/>
      <c r="F74" s="3"/>
    </row>
    <row r="75" spans="3:6" ht="15">
      <c r="C75" s="7"/>
      <c r="E75" s="6"/>
      <c r="F75" s="3"/>
    </row>
    <row r="76" spans="3:6" ht="15">
      <c r="C76" s="7"/>
      <c r="E76" s="6"/>
      <c r="F76" s="3"/>
    </row>
    <row r="77" spans="3:6" ht="15">
      <c r="C77" s="7"/>
      <c r="E77" s="6"/>
      <c r="F77" s="3"/>
    </row>
    <row r="78" spans="3:6" ht="15">
      <c r="C78" s="7"/>
      <c r="E78" s="6"/>
      <c r="F78" s="3"/>
    </row>
    <row r="79" spans="3:6" ht="15">
      <c r="C79" s="7"/>
      <c r="E79" s="6"/>
      <c r="F79" s="3"/>
    </row>
    <row r="80" spans="3:6" ht="15">
      <c r="C80" s="7"/>
      <c r="E80" s="6"/>
      <c r="F80" s="3"/>
    </row>
    <row r="81" spans="3:6" ht="15">
      <c r="C81" s="7"/>
      <c r="E81" s="6"/>
      <c r="F81" s="3"/>
    </row>
    <row r="82" spans="3:6" ht="15">
      <c r="C82" s="7"/>
      <c r="E82" s="6"/>
      <c r="F82" s="3"/>
    </row>
    <row r="83" spans="3:6" ht="15">
      <c r="C83" s="7"/>
      <c r="E83" s="6"/>
      <c r="F83" s="3"/>
    </row>
    <row r="84" spans="3:6" ht="15">
      <c r="C84" s="7"/>
      <c r="E84" s="6"/>
      <c r="F84" s="3"/>
    </row>
    <row r="85" spans="3:6" ht="15">
      <c r="C85" s="7"/>
      <c r="E85" s="6"/>
      <c r="F85" s="3"/>
    </row>
    <row r="86" spans="3:6" ht="15">
      <c r="C86" s="7"/>
      <c r="E86" s="6"/>
      <c r="F86" s="3"/>
    </row>
    <row r="87" spans="3:6" ht="15">
      <c r="C87" s="7"/>
      <c r="E87" s="6"/>
      <c r="F87" s="3"/>
    </row>
    <row r="88" spans="3:6" ht="15">
      <c r="C88" s="7"/>
      <c r="E88" s="6"/>
      <c r="F88" s="3"/>
    </row>
    <row r="89" spans="3:6" ht="15">
      <c r="C89" s="7"/>
      <c r="E89" s="6"/>
      <c r="F89" s="3"/>
    </row>
    <row r="90" spans="5:6" ht="15">
      <c r="E90" s="6"/>
      <c r="F90" s="3"/>
    </row>
    <row r="91" spans="5:6" ht="15">
      <c r="E91" s="6"/>
      <c r="F91" s="3"/>
    </row>
    <row r="92" spans="5:6" ht="15">
      <c r="E92" s="6"/>
      <c r="F92" s="3"/>
    </row>
    <row r="93" spans="5:6" ht="15">
      <c r="E93" s="6"/>
      <c r="F93" s="3"/>
    </row>
    <row r="94" spans="5:6" ht="15">
      <c r="E94" s="6"/>
      <c r="F94" s="3"/>
    </row>
    <row r="95" spans="5:6" ht="15">
      <c r="E95" s="6"/>
      <c r="F95" s="3"/>
    </row>
    <row r="96" spans="5:6" ht="15">
      <c r="E96" s="6"/>
      <c r="F96" s="3"/>
    </row>
    <row r="97" spans="5:6" ht="15">
      <c r="E97" s="6"/>
      <c r="F97" s="3"/>
    </row>
    <row r="98" spans="5:6" ht="15">
      <c r="E98" s="6"/>
      <c r="F98" s="3"/>
    </row>
    <row r="99" spans="5:6" ht="15">
      <c r="E99" s="6"/>
      <c r="F99" s="3"/>
    </row>
    <row r="100" spans="5:6" ht="15">
      <c r="E100" s="6"/>
      <c r="F100" s="3"/>
    </row>
  </sheetData>
  <sheetProtection/>
  <mergeCells count="1">
    <mergeCell ref="B1:K1"/>
  </mergeCells>
  <conditionalFormatting sqref="C55:C89">
    <cfRule type="duplicateValues" priority="12" dxfId="1" stopIfTrue="1">
      <formula>AND(COUNTIF($C$55:$C$89,C55)&gt;1,NOT(ISBLANK(C55)))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Aichel Sahar</cp:lastModifiedBy>
  <cp:lastPrinted>2018-02-05T12:38:40Z</cp:lastPrinted>
  <dcterms:created xsi:type="dcterms:W3CDTF">2017-08-03T06:46:24Z</dcterms:created>
  <dcterms:modified xsi:type="dcterms:W3CDTF">2022-02-09T13:57:08Z</dcterms:modified>
  <cp:category/>
  <cp:version/>
  <cp:contentType/>
  <cp:contentStatus/>
</cp:coreProperties>
</file>