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מאוחד" sheetId="1" r:id="rId1"/>
    <sheet name="סיכום רבעונים קודמים" sheetId="2" r:id="rId2"/>
  </sheets>
  <definedNames>
    <definedName name="_xlnm.Print_Area" localSheetId="0">'מאוחד'!$C$1:$P$56</definedName>
  </definedNames>
  <calcPr fullCalcOnLoad="1"/>
</workbook>
</file>

<file path=xl/sharedStrings.xml><?xml version="1.0" encoding="utf-8"?>
<sst xmlns="http://schemas.openxmlformats.org/spreadsheetml/2006/main" count="191" uniqueCount="66">
  <si>
    <t>תאור</t>
  </si>
  <si>
    <t>אלפי ש''ח</t>
  </si>
  <si>
    <t>1. סה"כ עמלות קניה ומכירה</t>
  </si>
  <si>
    <t>א. סך עמלות קניה ומכירה לצדדים קשורים</t>
  </si>
  <si>
    <t>ב. סך עמלות קניה ומכירה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</si>
  <si>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</si>
  <si>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</si>
  <si>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</si>
  <si>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</si>
  <si>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</si>
  <si>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</si>
  <si>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מקרקעין</t>
  </si>
  <si>
    <t>4. סה"כ עמלות ניהול חיצוני</t>
  </si>
  <si>
    <t>א. סך תשלומים הנובעים מהשקעה בקרנות השקעה בישראל</t>
  </si>
  <si>
    <t>ב. סך תשלומים הנובעים מהשקעה בקרנות השקעה בחו"ל</t>
  </si>
  <si>
    <t>ג. סך תשלומים למנהלי תיקים ישראלים בגין השקעות בחו"ל</t>
  </si>
  <si>
    <t>ד. סך תשלומים למנהלי תיקים זרים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</si>
  <si>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</si>
  <si>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</si>
  <si>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</si>
  <si>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</si>
  <si>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</si>
  <si>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</si>
  <si>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</si>
  <si>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הכול הוצאות ישירות</t>
  </si>
  <si>
    <t>7. שיעור הוצאות ישירות</t>
  </si>
  <si>
    <t>תגמולים עד 50</t>
  </si>
  <si>
    <t>50-60</t>
  </si>
  <si>
    <t xml:space="preserve">השתלמות </t>
  </si>
  <si>
    <t>פיצויים</t>
  </si>
  <si>
    <t>א. שיעור סך ההוצאות הישירות, שההוצאה בגינן מוגבלת לשיעור של 0.25% לפי התקנות (באחוזים) (סיכום סעיפים 3א, 4, 5ב חלקי סך נכסים לסוף שנה קודמת)</t>
  </si>
  <si>
    <t>תגמולים 50-60</t>
  </si>
  <si>
    <t>תגמולים 60 ומעלה</t>
  </si>
  <si>
    <t>מצטבר</t>
  </si>
  <si>
    <t>שיעור סך הוצאת ישירות מסך נכסים לסוף שנה קודמת (באחוזים)</t>
  </si>
  <si>
    <t>סכום סך הוצאת ישירות בא' ₪</t>
  </si>
  <si>
    <t>שיעור סך ההוצאת הישירות שההוצאה בגינן מוגבלת לשיעור של 0.25% לפי התקנות (באחוזים)</t>
  </si>
  <si>
    <t xml:space="preserve">פיצויים </t>
  </si>
  <si>
    <t>השתלמות</t>
  </si>
  <si>
    <t>קצב שנתי לשיעור של 0.25 לפי התקנות</t>
  </si>
  <si>
    <t xml:space="preserve">סך הכל נכסים לסוף שנה קודמת </t>
  </si>
  <si>
    <t>Q4 20</t>
  </si>
  <si>
    <t>Q4 19</t>
  </si>
  <si>
    <t>Q4 18</t>
  </si>
  <si>
    <t>סך נכסים בא' ₪</t>
  </si>
  <si>
    <t>Q2 19</t>
  </si>
  <si>
    <t>Q2 20</t>
  </si>
  <si>
    <t>Q2 21</t>
  </si>
  <si>
    <t>Q3 19</t>
  </si>
  <si>
    <t>Q3 20</t>
  </si>
  <si>
    <t>Q3 21</t>
  </si>
  <si>
    <t>גמל להשקעה כללי</t>
  </si>
  <si>
    <t>גמל להשקעה מניות</t>
  </si>
  <si>
    <t>ב. שיעור סך הוצאות ישירות מתוך יתרת נכסים ממוצעת (באחוזים) (סעיף 6 חלקי סך יתרת נכסים ממוצעת)</t>
  </si>
  <si>
    <t>סך הכל יתרת נכסים ממוצעת</t>
  </si>
  <si>
    <t>Q4 21</t>
  </si>
  <si>
    <t xml:space="preserve">תגמולים מעל 60 </t>
  </si>
  <si>
    <t xml:space="preserve">יתרת נכסים סוף שנה קודמת </t>
  </si>
  <si>
    <t>Q2 22</t>
  </si>
  <si>
    <t>סך יתרת נכסים ממוצעת (Q2 22) / סך הכל נכסים לסוף שנה קודמת  (Q2 20-21)</t>
  </si>
  <si>
    <t>שיעור סך הוצאת ישירות מסך יתרת נכסים ממוצעת (Q2 22) / לסוף שנה קודמת (Q2 20-21) (באחוזים)</t>
  </si>
  <si>
    <t>Q3 22</t>
  </si>
  <si>
    <t xml:space="preserve"> סך הכל נכסים לסוף שנה קודמת </t>
  </si>
  <si>
    <t>נושא מספר 6 - דיווח הוצאות ישירות - רבעון 4 2022</t>
  </si>
  <si>
    <t>נספח 1 - סך התשלומים ששולמו בעד כל סוג של הוצאה ישירה לתקופה המסתיימת ביום 31/12/2022</t>
  </si>
  <si>
    <t>Q4 22</t>
  </si>
</sst>
</file>

<file path=xl/styles.xml><?xml version="1.0" encoding="utf-8"?>
<styleSheet xmlns="http://schemas.openxmlformats.org/spreadsheetml/2006/main">
  <numFmts count="3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_ ;_ * \-#,##0_ ;_ * &quot;-&quot;??_ ;_ @_ "/>
    <numFmt numFmtId="166" formatCode="_(* #,##0.00_);_(* \(#,##0.00\);_(* &quot;-&quot;??_);_(@_)"/>
    <numFmt numFmtId="167" formatCode="[$-40D]dddd\ dd\ mmmm\ yyyy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.000%"/>
    <numFmt numFmtId="176" formatCode="0.0"/>
    <numFmt numFmtId="177" formatCode="_ * #,##0.0_ ;_ * \-#,##0.0_ ;_ * &quot;-&quot;??_ ;_ @_ "/>
    <numFmt numFmtId="178" formatCode="&quot;₪&quot;\ #,##0.00"/>
    <numFmt numFmtId="179" formatCode="#,##0.0"/>
    <numFmt numFmtId="180" formatCode="_ * #,##0.000_ ;_ * \-#,##0.000_ ;_ * &quot;-&quot;??_ ;_ @_ "/>
    <numFmt numFmtId="181" formatCode="_ * #,##0.0000_ ;_ * \-#,##0.0000_ ;_ * &quot;-&quot;??_ ;_ @_ "/>
    <numFmt numFmtId="182" formatCode="_ * #,##0.000000_ ;_ * \-#,##0.000000_ ;_ * &quot;-&quot;??_ ;_ @_ "/>
    <numFmt numFmtId="183" formatCode="_ * #,##0.0000000_ ;_ * \-#,##0.0000000_ ;_ * &quot;-&quot;??_ ;_ @_ "/>
    <numFmt numFmtId="184" formatCode="_ * #,##0.00000000_ ;_ * \-#,##0.00000000_ ;_ * &quot;-&quot;??_ ;_ @_ "/>
    <numFmt numFmtId="185" formatCode="_ * #,##0.000000000_ ;_ * \-#,##0.000000000_ ;_ * &quot;-&quot;??_ ;_ @_ "/>
    <numFmt numFmtId="186" formatCode="_ * #,##0.0000000000_ ;_ * \-#,##0.0000000000_ ;_ * &quot;-&quot;??_ ;_ @_ "/>
    <numFmt numFmtId="187" formatCode="_ * #,##0.00000000000_ ;_ * \-#,##0.00000000000_ ;_ * &quot;-&quot;??_ ;_ @_ "/>
    <numFmt numFmtId="188" formatCode="_ * #,##0.000000000000_ ;_ * \-#,##0.000000000000_ ;_ * &quot;-&quot;??_ ;_ @_ "/>
    <numFmt numFmtId="189" formatCode="_ * #,##0.0000000000000_ ;_ * \-#,##0.0000000000000_ ;_ * &quot;-&quot;??_ ;_ @_ "/>
    <numFmt numFmtId="190" formatCode="_ * #,##0.00000000000000_ ;_ * \-#,##0.00000000000000_ ;_ * &quot;-&quot;??_ ;_ @_ "/>
    <numFmt numFmtId="191" formatCode="_ * #,##0.000000000000000_ ;_ * \-#,##0.000000000000000_ ;_ * &quot;-&quot;??_ ;_ @_ "/>
    <numFmt numFmtId="192" formatCode="_ * #,##0.0000000000000000_ ;_ * \-#,##0.0000000000000000_ ;_ * &quot;-&quot;??_ ;_ @_ "/>
  </numFmts>
  <fonts count="5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b/>
      <sz val="12"/>
      <name val="David"/>
      <family val="2"/>
    </font>
    <font>
      <sz val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2"/>
      <color indexed="8"/>
      <name val="David"/>
      <family val="2"/>
    </font>
    <font>
      <b/>
      <u val="single"/>
      <sz val="11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Tahoma"/>
      <family val="2"/>
    </font>
    <font>
      <b/>
      <sz val="8"/>
      <color indexed="8"/>
      <name val="Arial"/>
      <family val="2"/>
    </font>
    <font>
      <b/>
      <sz val="11"/>
      <color indexed="8"/>
      <name val="David"/>
      <family val="2"/>
    </font>
    <font>
      <sz val="11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2"/>
      <color theme="1"/>
      <name val="David"/>
      <family val="2"/>
    </font>
    <font>
      <b/>
      <u val="single"/>
      <sz val="11"/>
      <color theme="1"/>
      <name val="Calibri"/>
      <family val="2"/>
    </font>
    <font>
      <sz val="10"/>
      <color rgb="FFFF0000"/>
      <name val="Arial"/>
      <family val="2"/>
    </font>
    <font>
      <b/>
      <sz val="8"/>
      <color theme="1"/>
      <name val="Tahoma"/>
      <family val="2"/>
    </font>
    <font>
      <b/>
      <sz val="8"/>
      <color theme="1"/>
      <name val="Calibri"/>
      <family val="2"/>
    </font>
    <font>
      <b/>
      <sz val="11"/>
      <color theme="1"/>
      <name val="David"/>
      <family val="2"/>
    </font>
    <font>
      <sz val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41" fontId="0" fillId="0" borderId="0" applyFont="0" applyFill="0" applyBorder="0" applyAlignment="0" applyProtection="0"/>
    <xf numFmtId="0" fontId="41" fillId="30" borderId="2" applyNumberFormat="0" applyAlignment="0" applyProtection="0"/>
    <xf numFmtId="0" fontId="42" fillId="31" borderId="0" applyNumberFormat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14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0" fillId="0" borderId="10" xfId="0" applyFont="1" applyBorder="1" applyAlignment="1">
      <alignment horizontal="right" vertical="top" wrapText="1" readingOrder="2"/>
    </xf>
    <xf numFmtId="0" fontId="0" fillId="0" borderId="10" xfId="0" applyFont="1" applyFill="1" applyBorder="1" applyAlignment="1">
      <alignment horizontal="right" vertical="top" wrapText="1" readingOrder="2"/>
    </xf>
    <xf numFmtId="0" fontId="45" fillId="0" borderId="10" xfId="35" applyFont="1" applyFill="1" applyBorder="1" applyAlignment="1" applyProtection="1">
      <alignment vertical="top" wrapText="1" readingOrder="2"/>
      <protection/>
    </xf>
    <xf numFmtId="0" fontId="2" fillId="0" borderId="11" xfId="0" applyNumberFormat="1" applyFont="1" applyFill="1" applyBorder="1" applyAlignment="1">
      <alignment/>
    </xf>
    <xf numFmtId="0" fontId="3" fillId="0" borderId="11" xfId="0" applyNumberFormat="1" applyFont="1" applyFill="1" applyBorder="1" applyAlignment="1">
      <alignment horizontal="right" wrapText="1" readingOrder="2"/>
    </xf>
    <xf numFmtId="0" fontId="3" fillId="0" borderId="11" xfId="0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47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0" fontId="0" fillId="0" borderId="10" xfId="36" applyNumberFormat="1" applyFont="1" applyBorder="1" applyAlignment="1">
      <alignment horizontal="right" vertical="top" wrapText="1" readingOrder="2"/>
    </xf>
    <xf numFmtId="0" fontId="4" fillId="0" borderId="12" xfId="0" applyFont="1" applyBorder="1" applyAlignment="1">
      <alignment/>
    </xf>
    <xf numFmtId="0" fontId="4" fillId="0" borderId="12" xfId="0" applyNumberFormat="1" applyFont="1" applyFill="1" applyBorder="1" applyAlignment="1">
      <alignment/>
    </xf>
    <xf numFmtId="2" fontId="3" fillId="0" borderId="10" xfId="36" applyNumberFormat="1" applyFont="1" applyFill="1" applyBorder="1" applyAlignment="1">
      <alignment horizontal="center" vertical="center" wrapText="1"/>
    </xf>
    <xf numFmtId="4" fontId="3" fillId="0" borderId="10" xfId="33" applyNumberFormat="1" applyFont="1" applyFill="1" applyBorder="1" applyAlignment="1">
      <alignment horizontal="center" vertical="center" wrapText="1"/>
    </xf>
    <xf numFmtId="3" fontId="3" fillId="0" borderId="10" xfId="33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2" fontId="3" fillId="0" borderId="13" xfId="36" applyNumberFormat="1" applyFont="1" applyFill="1" applyBorder="1" applyAlignment="1">
      <alignment horizontal="center" vertical="center" wrapText="1"/>
    </xf>
    <xf numFmtId="2" fontId="3" fillId="0" borderId="14" xfId="36" applyNumberFormat="1" applyFont="1" applyFill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 wrapText="1"/>
    </xf>
    <xf numFmtId="3" fontId="3" fillId="0" borderId="13" xfId="33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2" fontId="3" fillId="0" borderId="13" xfId="3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top" wrapText="1" readingOrder="2"/>
    </xf>
    <xf numFmtId="2" fontId="3" fillId="33" borderId="14" xfId="36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 wrapText="1" readingOrder="2"/>
    </xf>
    <xf numFmtId="0" fontId="3" fillId="0" borderId="11" xfId="0" applyFont="1" applyBorder="1" applyAlignment="1">
      <alignment horizontal="right" wrapText="1"/>
    </xf>
    <xf numFmtId="4" fontId="3" fillId="0" borderId="13" xfId="33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" fontId="48" fillId="0" borderId="14" xfId="0" applyNumberFormat="1" applyFont="1" applyBorder="1" applyAlignment="1">
      <alignment horizontal="center" vertical="center"/>
    </xf>
    <xf numFmtId="165" fontId="48" fillId="0" borderId="17" xfId="33" applyNumberFormat="1" applyFont="1" applyBorder="1" applyAlignment="1">
      <alignment horizontal="center" vertical="center"/>
    </xf>
    <xf numFmtId="165" fontId="48" fillId="0" borderId="14" xfId="33" applyNumberFormat="1" applyFont="1" applyBorder="1" applyAlignment="1">
      <alignment horizontal="center" vertical="center"/>
    </xf>
    <xf numFmtId="1" fontId="48" fillId="0" borderId="17" xfId="0" applyNumberFormat="1" applyFont="1" applyBorder="1" applyAlignment="1">
      <alignment horizontal="center" vertical="center"/>
    </xf>
    <xf numFmtId="165" fontId="49" fillId="0" borderId="17" xfId="33" applyNumberFormat="1" applyFont="1" applyBorder="1" applyAlignment="1">
      <alignment horizontal="center" vertical="center"/>
    </xf>
    <xf numFmtId="1" fontId="49" fillId="0" borderId="14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readingOrder="2"/>
    </xf>
    <xf numFmtId="43" fontId="39" fillId="0" borderId="10" xfId="33" applyFont="1" applyBorder="1" applyAlignment="1">
      <alignment horizontal="center" readingOrder="2"/>
    </xf>
    <xf numFmtId="43" fontId="0" fillId="0" borderId="10" xfId="33" applyFont="1" applyBorder="1" applyAlignment="1">
      <alignment horizontal="center" readingOrder="2"/>
    </xf>
    <xf numFmtId="43" fontId="0" fillId="0" borderId="10" xfId="0" applyNumberFormat="1" applyFont="1" applyBorder="1" applyAlignment="1">
      <alignment horizontal="center" readingOrder="2"/>
    </xf>
    <xf numFmtId="0" fontId="0" fillId="0" borderId="10" xfId="0" applyFont="1" applyBorder="1" applyAlignment="1">
      <alignment horizontal="center" readingOrder="2"/>
    </xf>
    <xf numFmtId="43" fontId="39" fillId="0" borderId="10" xfId="33" applyFont="1" applyFill="1" applyBorder="1" applyAlignment="1">
      <alignment horizontal="center" readingOrder="2"/>
    </xf>
    <xf numFmtId="43" fontId="0" fillId="0" borderId="10" xfId="33" applyFont="1" applyFill="1" applyBorder="1" applyAlignment="1">
      <alignment horizontal="center" readingOrder="2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readingOrder="2"/>
    </xf>
    <xf numFmtId="10" fontId="39" fillId="0" borderId="10" xfId="36" applyNumberFormat="1" applyFont="1" applyFill="1" applyBorder="1" applyAlignment="1">
      <alignment horizontal="center" readingOrder="2"/>
    </xf>
    <xf numFmtId="0" fontId="39" fillId="0" borderId="10" xfId="0" applyFont="1" applyBorder="1" applyAlignment="1">
      <alignment horizontal="center"/>
    </xf>
    <xf numFmtId="2" fontId="3" fillId="0" borderId="18" xfId="36" applyNumberFormat="1" applyFont="1" applyFill="1" applyBorder="1" applyAlignment="1">
      <alignment horizontal="center" vertical="center" wrapText="1"/>
    </xf>
    <xf numFmtId="165" fontId="49" fillId="0" borderId="17" xfId="33" applyNumberFormat="1" applyFont="1" applyBorder="1" applyAlignment="1">
      <alignment horizontal="center" vertical="center"/>
    </xf>
    <xf numFmtId="2" fontId="3" fillId="0" borderId="19" xfId="36" applyNumberFormat="1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8" fillId="0" borderId="19" xfId="36" applyNumberFormat="1" applyFont="1" applyFill="1" applyBorder="1" applyAlignment="1">
      <alignment horizontal="center" vertical="center" readingOrder="2"/>
    </xf>
    <xf numFmtId="2" fontId="49" fillId="0" borderId="19" xfId="36" applyNumberFormat="1" applyFont="1" applyFill="1" applyBorder="1" applyAlignment="1">
      <alignment horizontal="center" vertical="center" readingOrder="2"/>
    </xf>
    <xf numFmtId="2" fontId="49" fillId="0" borderId="10" xfId="36" applyNumberFormat="1" applyFont="1" applyFill="1" applyBorder="1" applyAlignment="1">
      <alignment horizontal="center" vertical="center" readingOrder="2"/>
    </xf>
    <xf numFmtId="2" fontId="48" fillId="0" borderId="10" xfId="36" applyNumberFormat="1" applyFont="1" applyFill="1" applyBorder="1" applyAlignment="1">
      <alignment horizontal="center" vertical="center" readingOrder="2"/>
    </xf>
    <xf numFmtId="2" fontId="48" fillId="34" borderId="19" xfId="36" applyNumberFormat="1" applyFont="1" applyFill="1" applyBorder="1" applyAlignment="1">
      <alignment horizontal="center" vertical="center" readingOrder="2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/>
    </xf>
    <xf numFmtId="2" fontId="3" fillId="35" borderId="14" xfId="36" applyNumberFormat="1" applyFont="1" applyFill="1" applyBorder="1" applyAlignment="1">
      <alignment horizontal="center" vertical="center" wrapText="1"/>
    </xf>
    <xf numFmtId="10" fontId="0" fillId="33" borderId="10" xfId="36" applyNumberFormat="1" applyFont="1" applyFill="1" applyBorder="1" applyAlignment="1">
      <alignment horizontal="right" vertical="top" wrapText="1" readingOrder="2"/>
    </xf>
    <xf numFmtId="10" fontId="0" fillId="35" borderId="10" xfId="36" applyNumberFormat="1" applyFont="1" applyFill="1" applyBorder="1" applyAlignment="1">
      <alignment horizontal="right" vertical="top" wrapText="1" readingOrder="2"/>
    </xf>
    <xf numFmtId="0" fontId="0" fillId="0" borderId="19" xfId="0" applyFont="1" applyBorder="1" applyAlignment="1">
      <alignment horizontal="right" vertical="top" wrapText="1" readingOrder="2"/>
    </xf>
    <xf numFmtId="43" fontId="39" fillId="0" borderId="19" xfId="33" applyFont="1" applyBorder="1" applyAlignment="1">
      <alignment horizontal="center" readingOrder="2"/>
    </xf>
    <xf numFmtId="0" fontId="39" fillId="0" borderId="19" xfId="0" applyFont="1" applyBorder="1" applyAlignment="1">
      <alignment horizontal="center" readingOrder="2"/>
    </xf>
    <xf numFmtId="0" fontId="39" fillId="0" borderId="23" xfId="0" applyFont="1" applyBorder="1" applyAlignment="1">
      <alignment wrapText="1" readingOrder="2"/>
    </xf>
    <xf numFmtId="0" fontId="0" fillId="0" borderId="21" xfId="0" applyBorder="1" applyAlignment="1">
      <alignment/>
    </xf>
    <xf numFmtId="0" fontId="39" fillId="0" borderId="21" xfId="0" applyFont="1" applyBorder="1" applyAlignment="1">
      <alignment horizontal="center" wrapText="1"/>
    </xf>
    <xf numFmtId="0" fontId="39" fillId="0" borderId="22" xfId="0" applyFont="1" applyBorder="1" applyAlignment="1">
      <alignment horizont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2" fontId="3" fillId="33" borderId="19" xfId="36" applyNumberFormat="1" applyFont="1" applyFill="1" applyBorder="1" applyAlignment="1">
      <alignment horizontal="center" vertical="center" wrapText="1"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5" xfId="36" applyNumberFormat="1" applyFont="1" applyFill="1" applyBorder="1" applyAlignment="1">
      <alignment horizontal="center" vertical="center" wrapText="1"/>
    </xf>
    <xf numFmtId="2" fontId="3" fillId="0" borderId="11" xfId="36" applyNumberFormat="1" applyFont="1" applyFill="1" applyBorder="1" applyAlignment="1">
      <alignment horizontal="center" vertical="center" wrapText="1"/>
    </xf>
    <xf numFmtId="3" fontId="3" fillId="0" borderId="11" xfId="33" applyNumberFormat="1" applyFont="1" applyFill="1" applyBorder="1" applyAlignment="1">
      <alignment horizontal="center" vertical="center" wrapText="1"/>
    </xf>
    <xf numFmtId="3" fontId="3" fillId="0" borderId="26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 readingOrder="2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50" fillId="0" borderId="36" xfId="0" applyFont="1" applyBorder="1" applyAlignment="1">
      <alignment/>
    </xf>
    <xf numFmtId="0" fontId="4" fillId="0" borderId="37" xfId="0" applyFont="1" applyBorder="1" applyAlignment="1">
      <alignment/>
    </xf>
    <xf numFmtId="2" fontId="3" fillId="0" borderId="38" xfId="36" applyNumberFormat="1" applyFont="1" applyFill="1" applyBorder="1" applyAlignment="1">
      <alignment horizontal="center" vertical="center" wrapText="1"/>
    </xf>
    <xf numFmtId="2" fontId="3" fillId="0" borderId="39" xfId="3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3" fontId="39" fillId="0" borderId="10" xfId="0" applyNumberFormat="1" applyFont="1" applyFill="1" applyBorder="1" applyAlignment="1">
      <alignment horizontal="center" readingOrder="2"/>
    </xf>
    <xf numFmtId="165" fontId="39" fillId="0" borderId="10" xfId="33" applyNumberFormat="1" applyFont="1" applyBorder="1" applyAlignment="1">
      <alignment horizontal="center" readingOrder="2"/>
    </xf>
    <xf numFmtId="3" fontId="39" fillId="0" borderId="10" xfId="0" applyNumberFormat="1" applyFont="1" applyBorder="1" applyAlignment="1">
      <alignment horizontal="center" readingOrder="2"/>
    </xf>
    <xf numFmtId="165" fontId="0" fillId="0" borderId="10" xfId="33" applyNumberFormat="1" applyFont="1" applyBorder="1" applyAlignment="1">
      <alignment horizontal="center"/>
    </xf>
    <xf numFmtId="10" fontId="0" fillId="0" borderId="0" xfId="36" applyNumberFormat="1" applyFont="1" applyAlignment="1">
      <alignment horizontal="center"/>
    </xf>
    <xf numFmtId="10" fontId="51" fillId="33" borderId="10" xfId="36" applyNumberFormat="1" applyFont="1" applyFill="1" applyBorder="1" applyAlignment="1">
      <alignment horizontal="center" vertical="top" wrapText="1" readingOrder="2"/>
    </xf>
    <xf numFmtId="2" fontId="48" fillId="0" borderId="14" xfId="36" applyNumberFormat="1" applyFont="1" applyBorder="1" applyAlignment="1">
      <alignment horizontal="center" vertical="center"/>
    </xf>
    <xf numFmtId="165" fontId="48" fillId="0" borderId="14" xfId="33" applyNumberFormat="1" applyFont="1" applyBorder="1" applyAlignment="1">
      <alignment vertical="center" wrapText="1"/>
    </xf>
    <xf numFmtId="2" fontId="48" fillId="0" borderId="40" xfId="36" applyNumberFormat="1" applyFont="1" applyFill="1" applyBorder="1" applyAlignment="1">
      <alignment horizontal="center" vertical="center"/>
    </xf>
    <xf numFmtId="10" fontId="51" fillId="34" borderId="10" xfId="36" applyNumberFormat="1" applyFont="1" applyFill="1" applyBorder="1" applyAlignment="1">
      <alignment horizontal="center" vertical="top" wrapText="1" readingOrder="2"/>
    </xf>
    <xf numFmtId="43" fontId="0" fillId="0" borderId="10" xfId="33" applyFont="1" applyBorder="1" applyAlignment="1">
      <alignment horizontal="center" vertical="center" readingOrder="2"/>
    </xf>
    <xf numFmtId="43" fontId="0" fillId="0" borderId="10" xfId="33" applyFont="1" applyFill="1" applyBorder="1" applyAlignment="1">
      <alignment horizontal="center" vertical="center" readingOrder="2"/>
    </xf>
    <xf numFmtId="2" fontId="48" fillId="34" borderId="39" xfId="36" applyNumberFormat="1" applyFont="1" applyFill="1" applyBorder="1" applyAlignment="1">
      <alignment horizontal="center" vertical="center" readingOrder="2"/>
    </xf>
    <xf numFmtId="2" fontId="48" fillId="34" borderId="10" xfId="36" applyNumberFormat="1" applyFont="1" applyFill="1" applyBorder="1" applyAlignment="1">
      <alignment horizontal="center" vertical="center" readingOrder="2"/>
    </xf>
    <xf numFmtId="2" fontId="48" fillId="0" borderId="39" xfId="36" applyNumberFormat="1" applyFont="1" applyFill="1" applyBorder="1" applyAlignment="1">
      <alignment horizontal="center" vertical="center" readingOrder="2"/>
    </xf>
    <xf numFmtId="2" fontId="49" fillId="0" borderId="39" xfId="36" applyNumberFormat="1" applyFont="1" applyFill="1" applyBorder="1" applyAlignment="1">
      <alignment horizontal="center" vertical="center" readingOrder="2"/>
    </xf>
    <xf numFmtId="0" fontId="48" fillId="0" borderId="10" xfId="0" applyFont="1" applyBorder="1" applyAlignment="1">
      <alignment horizontal="center" vertical="center"/>
    </xf>
    <xf numFmtId="1" fontId="48" fillId="0" borderId="16" xfId="0" applyNumberFormat="1" applyFont="1" applyBorder="1" applyAlignment="1">
      <alignment horizontal="center" vertical="center"/>
    </xf>
    <xf numFmtId="2" fontId="49" fillId="0" borderId="40" xfId="36" applyNumberFormat="1" applyFont="1" applyBorder="1" applyAlignment="1">
      <alignment horizontal="center" vertical="center"/>
    </xf>
    <xf numFmtId="2" fontId="49" fillId="0" borderId="14" xfId="36" applyNumberFormat="1" applyFont="1" applyBorder="1" applyAlignment="1">
      <alignment horizontal="center" vertical="center"/>
    </xf>
    <xf numFmtId="2" fontId="48" fillId="0" borderId="40" xfId="36" applyNumberFormat="1" applyFont="1" applyBorder="1" applyAlignment="1">
      <alignment horizontal="center" vertical="center"/>
    </xf>
    <xf numFmtId="2" fontId="48" fillId="0" borderId="14" xfId="36" applyNumberFormat="1" applyFont="1" applyBorder="1" applyAlignment="1">
      <alignment horizontal="center" vertical="center"/>
    </xf>
    <xf numFmtId="165" fontId="49" fillId="0" borderId="14" xfId="33" applyNumberFormat="1" applyFont="1" applyBorder="1" applyAlignment="1">
      <alignment horizontal="center" vertical="center"/>
    </xf>
    <xf numFmtId="1" fontId="48" fillId="0" borderId="41" xfId="0" applyNumberFormat="1" applyFont="1" applyBorder="1" applyAlignment="1">
      <alignment horizontal="center" vertical="center"/>
    </xf>
    <xf numFmtId="2" fontId="48" fillId="0" borderId="42" xfId="36" applyNumberFormat="1" applyFont="1" applyBorder="1" applyAlignment="1">
      <alignment horizontal="center" vertical="center"/>
    </xf>
    <xf numFmtId="2" fontId="48" fillId="0" borderId="43" xfId="36" applyNumberFormat="1" applyFont="1" applyBorder="1" applyAlignment="1">
      <alignment horizontal="center" vertical="center"/>
    </xf>
    <xf numFmtId="165" fontId="48" fillId="0" borderId="43" xfId="33" applyNumberFormat="1" applyFont="1" applyBorder="1" applyAlignment="1">
      <alignment horizontal="center" vertical="center"/>
    </xf>
    <xf numFmtId="2" fontId="3" fillId="35" borderId="39" xfId="36" applyNumberFormat="1" applyFont="1" applyFill="1" applyBorder="1" applyAlignment="1">
      <alignment horizontal="center" vertical="center" wrapText="1"/>
    </xf>
    <xf numFmtId="2" fontId="3" fillId="35" borderId="40" xfId="36" applyNumberFormat="1" applyFont="1" applyFill="1" applyBorder="1" applyAlignment="1">
      <alignment horizontal="center" vertical="center" wrapText="1"/>
    </xf>
    <xf numFmtId="165" fontId="48" fillId="0" borderId="16" xfId="33" applyNumberFormat="1" applyFont="1" applyBorder="1" applyAlignment="1">
      <alignment horizontal="center" vertical="center"/>
    </xf>
    <xf numFmtId="2" fontId="3" fillId="0" borderId="40" xfId="36" applyNumberFormat="1" applyFont="1" applyFill="1" applyBorder="1" applyAlignment="1">
      <alignment horizontal="center" vertical="center" wrapText="1"/>
    </xf>
    <xf numFmtId="2" fontId="3" fillId="33" borderId="39" xfId="36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readingOrder="2"/>
    </xf>
    <xf numFmtId="0" fontId="3" fillId="36" borderId="20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33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0" fontId="3" fillId="36" borderId="20" xfId="0" applyNumberFormat="1" applyFont="1" applyFill="1" applyBorder="1" applyAlignment="1">
      <alignment horizontal="center" wrapText="1"/>
    </xf>
    <xf numFmtId="0" fontId="3" fillId="36" borderId="44" xfId="0" applyNumberFormat="1" applyFont="1" applyFill="1" applyBorder="1" applyAlignment="1">
      <alignment horizontal="center" wrapText="1"/>
    </xf>
    <xf numFmtId="0" fontId="3" fillId="36" borderId="33" xfId="0" applyNumberFormat="1" applyFont="1" applyFill="1" applyBorder="1" applyAlignment="1">
      <alignment horizontal="center" wrapText="1"/>
    </xf>
    <xf numFmtId="10" fontId="39" fillId="33" borderId="10" xfId="36" applyNumberFormat="1" applyFont="1" applyFill="1" applyBorder="1" applyAlignment="1">
      <alignment horizontal="center" readingOrder="2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43</xdr:row>
      <xdr:rowOff>0</xdr:rowOff>
    </xdr:from>
    <xdr:to>
      <xdr:col>16</xdr:col>
      <xdr:colOff>19050</xdr:colOff>
      <xdr:row>52</xdr:row>
      <xdr:rowOff>19050</xdr:rowOff>
    </xdr:to>
    <xdr:pic>
      <xdr:nvPicPr>
        <xdr:cNvPr id="1" name="תמונה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8601075"/>
          <a:ext cx="792480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:P42"/>
  <sheetViews>
    <sheetView showGridLines="0" rightToLeft="1" tabSelected="1" zoomScalePageLayoutView="0" workbookViewId="0" topLeftCell="A19">
      <selection activeCell="P54" sqref="P54"/>
    </sheetView>
  </sheetViews>
  <sheetFormatPr defaultColWidth="9.140625" defaultRowHeight="15"/>
  <cols>
    <col min="4" max="4" width="45.421875" style="1" customWidth="1"/>
    <col min="5" max="5" width="10.7109375" style="0" customWidth="1"/>
    <col min="6" max="6" width="9.140625" style="0" customWidth="1"/>
    <col min="7" max="7" width="8.421875" style="0" customWidth="1"/>
    <col min="8" max="8" width="9.421875" style="0" customWidth="1"/>
    <col min="9" max="9" width="10.57421875" style="0" customWidth="1"/>
    <col min="10" max="12" width="0" style="0" hidden="1" customWidth="1"/>
    <col min="13" max="13" width="12.421875" style="0" hidden="1" customWidth="1"/>
    <col min="14" max="14" width="8.00390625" style="0" hidden="1" customWidth="1"/>
    <col min="15" max="15" width="11.421875" style="0" customWidth="1"/>
    <col min="16" max="16" width="13.421875" style="0" customWidth="1"/>
  </cols>
  <sheetData>
    <row r="1" ht="15">
      <c r="D1" s="9"/>
    </row>
    <row r="2" ht="15">
      <c r="D2" s="9" t="s">
        <v>63</v>
      </c>
    </row>
    <row r="3" ht="30">
      <c r="D3" s="2" t="s">
        <v>64</v>
      </c>
    </row>
    <row r="4" spans="5:9" ht="15.75" thickBot="1">
      <c r="E4" s="138" t="s">
        <v>1</v>
      </c>
      <c r="F4" s="138"/>
      <c r="G4" s="138"/>
      <c r="H4" s="138"/>
      <c r="I4" s="138"/>
    </row>
    <row r="5" spans="4:16" ht="29.25" customHeight="1" thickBot="1">
      <c r="D5" s="75" t="s">
        <v>0</v>
      </c>
      <c r="E5" s="79" t="s">
        <v>26</v>
      </c>
      <c r="F5" s="80" t="s">
        <v>28</v>
      </c>
      <c r="G5" s="80" t="s">
        <v>29</v>
      </c>
      <c r="H5" s="79" t="s">
        <v>56</v>
      </c>
      <c r="I5" s="80" t="s">
        <v>27</v>
      </c>
      <c r="J5" s="76"/>
      <c r="K5" s="76"/>
      <c r="L5" s="76"/>
      <c r="M5" s="76"/>
      <c r="N5" s="76"/>
      <c r="O5" s="77" t="s">
        <v>51</v>
      </c>
      <c r="P5" s="78" t="s">
        <v>52</v>
      </c>
    </row>
    <row r="6" spans="4:16" ht="15">
      <c r="D6" s="72" t="s">
        <v>2</v>
      </c>
      <c r="E6" s="73">
        <v>504.69</v>
      </c>
      <c r="F6" s="73">
        <v>65.01</v>
      </c>
      <c r="G6" s="73">
        <v>21.35</v>
      </c>
      <c r="H6" s="73">
        <v>30.73</v>
      </c>
      <c r="I6" s="73">
        <v>1.81</v>
      </c>
      <c r="J6" s="73">
        <v>-11.41</v>
      </c>
      <c r="K6" s="74">
        <v>-23.24</v>
      </c>
      <c r="L6" s="73">
        <v>-35.07</v>
      </c>
      <c r="M6" s="74">
        <v>-46.9</v>
      </c>
      <c r="N6" s="73">
        <v>-58.73</v>
      </c>
      <c r="O6" s="74">
        <v>5.9</v>
      </c>
      <c r="P6" s="73">
        <v>2.6</v>
      </c>
    </row>
    <row r="7" spans="4:16" ht="14.25">
      <c r="D7" s="3" t="s">
        <v>3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-0.26</v>
      </c>
      <c r="K7" s="45">
        <v>-0.52</v>
      </c>
      <c r="L7" s="45">
        <v>-0.78</v>
      </c>
      <c r="M7" s="45">
        <v>-1.04</v>
      </c>
      <c r="N7" s="45">
        <v>-1.3</v>
      </c>
      <c r="O7" s="45">
        <v>0</v>
      </c>
      <c r="P7" s="45">
        <v>0</v>
      </c>
    </row>
    <row r="8" spans="4:16" ht="14.25">
      <c r="D8" s="3" t="s">
        <v>4</v>
      </c>
      <c r="E8" s="45">
        <v>504.69</v>
      </c>
      <c r="F8" s="45">
        <v>65.01</v>
      </c>
      <c r="G8" s="45">
        <v>21.35</v>
      </c>
      <c r="H8" s="45">
        <v>30.73</v>
      </c>
      <c r="I8" s="45">
        <v>1.81</v>
      </c>
      <c r="J8" s="45">
        <v>-11.15</v>
      </c>
      <c r="K8" s="46">
        <v>-22.72</v>
      </c>
      <c r="L8" s="45">
        <v>-34.29</v>
      </c>
      <c r="M8" s="46">
        <v>-45.86</v>
      </c>
      <c r="N8" s="45">
        <v>-57.43</v>
      </c>
      <c r="O8" s="46">
        <v>5.9</v>
      </c>
      <c r="P8" s="45">
        <v>2.6</v>
      </c>
    </row>
    <row r="9" spans="4:16" ht="14.25">
      <c r="D9" s="3"/>
      <c r="E9" s="45"/>
      <c r="F9" s="45"/>
      <c r="G9" s="45"/>
      <c r="H9" s="45"/>
      <c r="I9" s="45"/>
      <c r="J9" s="45"/>
      <c r="K9" s="47"/>
      <c r="L9" s="45"/>
      <c r="M9" s="47"/>
      <c r="N9" s="45"/>
      <c r="O9" s="47"/>
      <c r="P9" s="45"/>
    </row>
    <row r="10" spans="4:16" ht="15">
      <c r="D10" s="3" t="s">
        <v>5</v>
      </c>
      <c r="E10" s="44">
        <v>86.16</v>
      </c>
      <c r="F10" s="44">
        <v>10.93</v>
      </c>
      <c r="G10" s="44">
        <v>3.91</v>
      </c>
      <c r="H10" s="44">
        <v>4.19</v>
      </c>
      <c r="I10" s="44">
        <v>0.07</v>
      </c>
      <c r="J10" s="44">
        <v>-3.7</v>
      </c>
      <c r="K10" s="43">
        <v>-7.42</v>
      </c>
      <c r="L10" s="44">
        <v>-11.14</v>
      </c>
      <c r="M10" s="43">
        <v>-14.86</v>
      </c>
      <c r="N10" s="44">
        <v>-18.58</v>
      </c>
      <c r="O10" s="43">
        <v>0.48</v>
      </c>
      <c r="P10" s="44">
        <v>0.39</v>
      </c>
    </row>
    <row r="11" spans="4:16" ht="14.25">
      <c r="D11" s="3" t="s">
        <v>6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</row>
    <row r="12" spans="4:16" ht="14.25">
      <c r="D12" s="3" t="s">
        <v>7</v>
      </c>
      <c r="E12" s="45">
        <v>86.16</v>
      </c>
      <c r="F12" s="45">
        <v>10.93</v>
      </c>
      <c r="G12" s="45">
        <v>3.91</v>
      </c>
      <c r="H12" s="45">
        <v>4.19</v>
      </c>
      <c r="I12" s="45">
        <v>0.07</v>
      </c>
      <c r="J12" s="45">
        <v>-3.7</v>
      </c>
      <c r="K12" s="47">
        <v>-7.42</v>
      </c>
      <c r="L12" s="45">
        <v>-11.14</v>
      </c>
      <c r="M12" s="47">
        <v>-14.86</v>
      </c>
      <c r="N12" s="45">
        <v>-18.58</v>
      </c>
      <c r="O12" s="47">
        <v>0.48</v>
      </c>
      <c r="P12" s="45">
        <v>0.39</v>
      </c>
    </row>
    <row r="13" spans="4:16" ht="14.25">
      <c r="D13" s="3"/>
      <c r="E13" s="45"/>
      <c r="F13" s="45"/>
      <c r="G13" s="45"/>
      <c r="H13" s="45"/>
      <c r="I13" s="45"/>
      <c r="J13" s="45"/>
      <c r="K13" s="47"/>
      <c r="L13" s="45"/>
      <c r="M13" s="47"/>
      <c r="N13" s="45"/>
      <c r="O13" s="47"/>
      <c r="P13" s="45"/>
    </row>
    <row r="14" spans="4:16" ht="15">
      <c r="D14" s="4" t="s">
        <v>8</v>
      </c>
      <c r="E14" s="48">
        <v>4063.8689</v>
      </c>
      <c r="F14" s="48">
        <v>50.74</v>
      </c>
      <c r="G14" s="48">
        <v>7.18</v>
      </c>
      <c r="H14" s="48">
        <v>4.755</v>
      </c>
      <c r="I14" s="48"/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>
        <v>0</v>
      </c>
    </row>
    <row r="15" spans="4:16" ht="15">
      <c r="D15" s="4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4:16" ht="28.5">
      <c r="D16" s="4" t="s">
        <v>9</v>
      </c>
      <c r="E16" s="49">
        <v>23.416900000000002</v>
      </c>
      <c r="F16" s="49">
        <v>0</v>
      </c>
      <c r="G16" s="45">
        <v>0</v>
      </c>
      <c r="H16" s="48">
        <v>0</v>
      </c>
      <c r="I16" s="48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</row>
    <row r="17" spans="4:16" ht="14.25">
      <c r="D17" s="3" t="s">
        <v>10</v>
      </c>
      <c r="E17" s="45">
        <v>421.18</v>
      </c>
      <c r="F17" s="45">
        <v>50.74</v>
      </c>
      <c r="G17" s="49">
        <v>7.18</v>
      </c>
      <c r="H17" s="45">
        <v>4.755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</row>
    <row r="18" spans="4:16" ht="14.25">
      <c r="D18" s="3" t="s">
        <v>11</v>
      </c>
      <c r="E18" s="49">
        <v>3619.272</v>
      </c>
      <c r="F18" s="49">
        <v>0</v>
      </c>
      <c r="G18" s="49">
        <v>0</v>
      </c>
      <c r="H18" s="45">
        <v>0</v>
      </c>
      <c r="I18" s="45"/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</row>
    <row r="19" spans="4:16" ht="14.25">
      <c r="D19" s="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</row>
    <row r="20" spans="4:16" ht="15">
      <c r="D20" s="3" t="s">
        <v>12</v>
      </c>
      <c r="E20" s="48">
        <v>5994.44236034878</v>
      </c>
      <c r="F20" s="48">
        <v>995.8370181878025</v>
      </c>
      <c r="G20" s="48">
        <v>152.40020107562944</v>
      </c>
      <c r="H20" s="68">
        <v>175.7202081577143</v>
      </c>
      <c r="I20" s="68">
        <v>1.47</v>
      </c>
      <c r="J20" s="68"/>
      <c r="K20" s="68"/>
      <c r="L20" s="68"/>
      <c r="M20" s="68"/>
      <c r="N20" s="68"/>
      <c r="O20" s="68">
        <v>10.66</v>
      </c>
      <c r="P20" s="68">
        <v>7.47</v>
      </c>
    </row>
    <row r="21" spans="4:16" ht="14.25">
      <c r="D21" s="3" t="s">
        <v>13</v>
      </c>
      <c r="E21" s="49">
        <v>1930.9562127973238</v>
      </c>
      <c r="F21" s="49">
        <v>297.9010611353328</v>
      </c>
      <c r="G21" s="49">
        <v>54.946195706793354</v>
      </c>
      <c r="H21" s="81">
        <v>37.26951436571429</v>
      </c>
      <c r="I21" s="81">
        <v>0</v>
      </c>
      <c r="J21" s="81">
        <v>-155.896431002277</v>
      </c>
      <c r="K21" s="50">
        <v>-312.492862004554</v>
      </c>
      <c r="L21" s="81">
        <v>-469.089293006831</v>
      </c>
      <c r="M21" s="50">
        <v>-625.685724009108</v>
      </c>
      <c r="N21" s="81">
        <v>-782.282155011385</v>
      </c>
      <c r="O21" s="50">
        <v>0</v>
      </c>
      <c r="P21" s="81">
        <v>0</v>
      </c>
    </row>
    <row r="22" spans="4:16" ht="14.25">
      <c r="D22" s="3" t="s">
        <v>14</v>
      </c>
      <c r="E22" s="49">
        <v>2583.166147551456</v>
      </c>
      <c r="F22" s="49">
        <v>521.4459570524697</v>
      </c>
      <c r="G22" s="49">
        <v>32.33400536883609</v>
      </c>
      <c r="H22" s="45">
        <v>66.93069379199999</v>
      </c>
      <c r="I22" s="45">
        <v>0</v>
      </c>
      <c r="J22" s="45">
        <v>-46.3754408422769</v>
      </c>
      <c r="K22" s="47">
        <v>-92.750881684554</v>
      </c>
      <c r="L22" s="45">
        <v>-139.126322526831</v>
      </c>
      <c r="M22" s="47">
        <v>-185.501763369108</v>
      </c>
      <c r="N22" s="45">
        <v>-231.877204211385</v>
      </c>
      <c r="O22" s="47">
        <v>0</v>
      </c>
      <c r="P22" s="45">
        <v>0</v>
      </c>
    </row>
    <row r="23" spans="4:16" ht="14.25">
      <c r="D23" s="3" t="s">
        <v>15</v>
      </c>
      <c r="E23" s="49">
        <v>0</v>
      </c>
      <c r="F23" s="49">
        <v>0</v>
      </c>
      <c r="G23" s="49">
        <v>0</v>
      </c>
      <c r="H23" s="45">
        <v>0</v>
      </c>
      <c r="I23" s="45">
        <v>0</v>
      </c>
      <c r="J23" s="45">
        <v>-29.00099016</v>
      </c>
      <c r="K23" s="45">
        <v>-58.00198032</v>
      </c>
      <c r="L23" s="45">
        <v>-87.00297048</v>
      </c>
      <c r="M23" s="45">
        <v>-116.00396064</v>
      </c>
      <c r="N23" s="45">
        <v>-145.0049508</v>
      </c>
      <c r="O23" s="45">
        <v>0</v>
      </c>
      <c r="P23" s="45">
        <v>0</v>
      </c>
    </row>
    <row r="24" spans="4:16" ht="14.25">
      <c r="D24" s="3" t="s">
        <v>16</v>
      </c>
      <c r="E24" s="49">
        <v>0</v>
      </c>
      <c r="F24" s="49">
        <v>0</v>
      </c>
      <c r="G24" s="49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</row>
    <row r="25" spans="4:16" ht="14.25">
      <c r="D25" s="3" t="s">
        <v>17</v>
      </c>
      <c r="E25" s="47">
        <v>222.94</v>
      </c>
      <c r="F25" s="47">
        <v>25.35</v>
      </c>
      <c r="G25" s="47">
        <v>11.38</v>
      </c>
      <c r="H25" s="45">
        <v>25.63</v>
      </c>
      <c r="I25" s="45">
        <v>0.88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4.62</v>
      </c>
      <c r="P25" s="116">
        <v>1.83</v>
      </c>
    </row>
    <row r="26" spans="4:16" ht="14.25">
      <c r="D26" s="3" t="s">
        <v>18</v>
      </c>
      <c r="E26" s="47">
        <v>1019.06</v>
      </c>
      <c r="F26" s="47">
        <v>126.57</v>
      </c>
      <c r="G26" s="47">
        <v>44.32</v>
      </c>
      <c r="H26" s="49">
        <v>37.74</v>
      </c>
      <c r="I26" s="49">
        <v>0.56</v>
      </c>
      <c r="J26" s="117">
        <v>-27.18</v>
      </c>
      <c r="K26" s="117">
        <v>-54.91</v>
      </c>
      <c r="L26" s="117">
        <v>-82.64</v>
      </c>
      <c r="M26" s="117">
        <v>-110.37</v>
      </c>
      <c r="N26" s="117">
        <v>-138.1</v>
      </c>
      <c r="O26" s="117">
        <v>5.71</v>
      </c>
      <c r="P26" s="117">
        <v>5.51</v>
      </c>
    </row>
    <row r="27" spans="4:16" ht="14.25">
      <c r="D27" s="3" t="s">
        <v>19</v>
      </c>
      <c r="E27" s="47">
        <v>0.39</v>
      </c>
      <c r="F27" s="47">
        <v>0</v>
      </c>
      <c r="G27" s="47">
        <v>2.27</v>
      </c>
      <c r="H27" s="47">
        <v>0.84</v>
      </c>
      <c r="I27" s="47">
        <v>0.03</v>
      </c>
      <c r="J27" s="47">
        <v>-38.35</v>
      </c>
      <c r="K27" s="47">
        <v>-76.85</v>
      </c>
      <c r="L27" s="47">
        <v>-115.35</v>
      </c>
      <c r="M27" s="47">
        <v>-153.85</v>
      </c>
      <c r="N27" s="47">
        <v>-192.35</v>
      </c>
      <c r="O27" s="47">
        <v>0.01</v>
      </c>
      <c r="P27" s="47">
        <v>0.07</v>
      </c>
    </row>
    <row r="28" spans="4:16" ht="14.25">
      <c r="D28" s="3" t="s">
        <v>20</v>
      </c>
      <c r="E28" s="47">
        <v>237.93</v>
      </c>
      <c r="F28" s="47">
        <v>24.57</v>
      </c>
      <c r="G28" s="49">
        <v>7.15</v>
      </c>
      <c r="H28" s="47">
        <v>7.31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0.32</v>
      </c>
      <c r="P28" s="47">
        <v>0.06</v>
      </c>
    </row>
    <row r="29" spans="4:16" ht="14.25">
      <c r="D29" s="3"/>
      <c r="E29" s="49"/>
      <c r="F29" s="49"/>
      <c r="G29" s="49"/>
      <c r="H29" s="45"/>
      <c r="I29" s="45"/>
      <c r="J29" s="45"/>
      <c r="K29" s="45">
        <v>0</v>
      </c>
      <c r="L29" s="45"/>
      <c r="M29" s="45">
        <v>0</v>
      </c>
      <c r="N29" s="45"/>
      <c r="O29" s="45"/>
      <c r="P29" s="45"/>
    </row>
    <row r="30" spans="4:16" ht="15">
      <c r="D30" s="3" t="s">
        <v>21</v>
      </c>
      <c r="E30" s="48"/>
      <c r="F30" s="48"/>
      <c r="G30" s="48"/>
      <c r="H30" s="48"/>
      <c r="I30" s="48">
        <v>0</v>
      </c>
      <c r="J30" s="48"/>
      <c r="K30" s="48"/>
      <c r="L30" s="48"/>
      <c r="M30" s="48"/>
      <c r="N30" s="48"/>
      <c r="O30" s="48">
        <v>0</v>
      </c>
      <c r="P30" s="48"/>
    </row>
    <row r="31" spans="4:16" ht="15">
      <c r="D31" s="3" t="s">
        <v>22</v>
      </c>
      <c r="E31" s="49">
        <v>0</v>
      </c>
      <c r="F31" s="49">
        <v>0</v>
      </c>
      <c r="G31" s="49">
        <v>0</v>
      </c>
      <c r="H31" s="44">
        <v>0</v>
      </c>
      <c r="I31" s="44">
        <v>0</v>
      </c>
      <c r="J31" s="44"/>
      <c r="K31" s="44">
        <v>0</v>
      </c>
      <c r="L31" s="44"/>
      <c r="M31" s="44">
        <v>0</v>
      </c>
      <c r="N31" s="44"/>
      <c r="O31" s="44">
        <v>0</v>
      </c>
      <c r="P31" s="44">
        <v>0</v>
      </c>
    </row>
    <row r="32" spans="4:16" ht="14.25">
      <c r="D32" s="3" t="s">
        <v>23</v>
      </c>
      <c r="E32" s="49">
        <v>0</v>
      </c>
      <c r="F32" s="49">
        <v>0</v>
      </c>
      <c r="G32" s="49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</row>
    <row r="33" spans="4:16" ht="14.25">
      <c r="D33" s="3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4:16" ht="16.5" customHeight="1">
      <c r="D34" s="3" t="s">
        <v>24</v>
      </c>
      <c r="E34" s="48">
        <v>10649.161260348781</v>
      </c>
      <c r="F34" s="48">
        <v>1122.5170181878025</v>
      </c>
      <c r="G34" s="48">
        <v>184.84020107562944</v>
      </c>
      <c r="H34" s="68">
        <v>210.6402081577143</v>
      </c>
      <c r="I34" s="68">
        <v>3.35</v>
      </c>
      <c r="J34" s="53"/>
      <c r="K34" s="53"/>
      <c r="L34" s="53"/>
      <c r="M34" s="53"/>
      <c r="N34" s="53"/>
      <c r="O34" s="53">
        <v>17.04</v>
      </c>
      <c r="P34" s="53">
        <v>10.46</v>
      </c>
    </row>
    <row r="35" spans="4:16" ht="14.25">
      <c r="D35" s="3" t="s">
        <v>25</v>
      </c>
      <c r="E35" s="51"/>
      <c r="F35" s="51"/>
      <c r="G35" s="51"/>
      <c r="H35" s="45"/>
      <c r="I35" s="45"/>
      <c r="J35" s="45"/>
      <c r="K35" s="47"/>
      <c r="L35" s="45"/>
      <c r="M35" s="47"/>
      <c r="N35" s="45"/>
      <c r="O35" s="47"/>
      <c r="P35" s="45"/>
    </row>
    <row r="36" spans="4:16" ht="47.25">
      <c r="D36" s="5" t="s">
        <v>30</v>
      </c>
      <c r="E36" s="148">
        <v>0.00309841578669273</v>
      </c>
      <c r="F36" s="148">
        <v>0.004694617542348558</v>
      </c>
      <c r="G36" s="52">
        <v>0.002001965256627427</v>
      </c>
      <c r="H36" s="52">
        <v>0.0010852891689050945</v>
      </c>
      <c r="I36" s="52">
        <v>0.0007574821198534267</v>
      </c>
      <c r="J36" s="52">
        <v>0.000523473263516224</v>
      </c>
      <c r="K36" s="52">
        <v>0.000266855522907515</v>
      </c>
      <c r="L36" s="52">
        <v>1.0237782298803E-05</v>
      </c>
      <c r="M36" s="52">
        <v>-0.000246379958309907</v>
      </c>
      <c r="N36" s="52">
        <v>-0.000502997698918617</v>
      </c>
      <c r="O36" s="52">
        <v>0.0013404020888037856</v>
      </c>
      <c r="P36" s="52">
        <v>0.002161277128381835</v>
      </c>
    </row>
    <row r="37" spans="4:16" ht="31.5">
      <c r="D37" s="5" t="s">
        <v>53</v>
      </c>
      <c r="E37" s="52">
        <v>0.00546229385979562</v>
      </c>
      <c r="F37" s="52">
        <v>0.004965445625061668</v>
      </c>
      <c r="G37" s="52">
        <v>0.002563876464351183</v>
      </c>
      <c r="H37" s="52">
        <v>0.0013542725083574025</v>
      </c>
      <c r="I37" s="52">
        <v>0.002185940570390767</v>
      </c>
      <c r="J37" s="52">
        <v>0.00139877226349286</v>
      </c>
      <c r="K37" s="52">
        <v>0.00152711060598225</v>
      </c>
      <c r="L37" s="52">
        <v>0.00165544894847165</v>
      </c>
      <c r="M37" s="52">
        <v>0.00178378729096105</v>
      </c>
      <c r="N37" s="52">
        <v>0.00191212563345044</v>
      </c>
      <c r="O37" s="52">
        <v>0.0015172640911393779</v>
      </c>
      <c r="P37" s="52">
        <v>0.001734752222935144</v>
      </c>
    </row>
    <row r="38" spans="4:16" ht="15">
      <c r="D38" s="3" t="s">
        <v>54</v>
      </c>
      <c r="E38" s="106">
        <v>1949576.77739206</v>
      </c>
      <c r="F38" s="106">
        <v>226065.7155366315</v>
      </c>
      <c r="G38" s="106">
        <v>72094.03559246965</v>
      </c>
      <c r="H38" s="107">
        <v>155537.535361476</v>
      </c>
      <c r="I38" s="107">
        <v>1532.521078284</v>
      </c>
      <c r="J38" s="108">
        <v>-149932.070679977</v>
      </c>
      <c r="K38" s="108">
        <v>-300761.472564005</v>
      </c>
      <c r="L38" s="108">
        <v>-451590.874448032</v>
      </c>
      <c r="M38" s="108">
        <v>-602420.276332059</v>
      </c>
      <c r="N38" s="108">
        <v>-753249.678216086</v>
      </c>
      <c r="O38" s="107">
        <v>11230.74097615</v>
      </c>
      <c r="P38" s="108">
        <v>6029.6795483000005</v>
      </c>
    </row>
    <row r="39" spans="4:16" ht="14.25">
      <c r="D39" s="105" t="s">
        <v>57</v>
      </c>
      <c r="E39" s="109">
        <v>1942237.47703412</v>
      </c>
      <c r="F39" s="109">
        <v>212123.140853263</v>
      </c>
      <c r="G39" s="109">
        <v>76125.2976649393</v>
      </c>
      <c r="H39" s="109">
        <v>161910.957182952</v>
      </c>
      <c r="I39" s="109">
        <v>1940.6398665680001</v>
      </c>
      <c r="J39" s="109">
        <f>(J17+J20)/J38</f>
        <v>0</v>
      </c>
      <c r="K39" s="109">
        <f>(K17+K20)/K38</f>
        <v>0</v>
      </c>
      <c r="L39" s="109">
        <f>(L17+L20)/L38</f>
        <v>0</v>
      </c>
      <c r="M39" s="109">
        <f>(M17+M20)/M38</f>
        <v>0</v>
      </c>
      <c r="N39" s="109">
        <f>(N17+N20)/N38</f>
        <v>0</v>
      </c>
      <c r="O39" s="109">
        <v>7952.8375023</v>
      </c>
      <c r="P39" s="109">
        <v>3456.2897566</v>
      </c>
    </row>
    <row r="40" spans="4:16" ht="14.25" hidden="1">
      <c r="D40" s="30" t="s">
        <v>39</v>
      </c>
      <c r="E40" s="70">
        <f>E36/3*4</f>
        <v>0.0041312210489236395</v>
      </c>
      <c r="F40" s="70">
        <f>F36/3*4</f>
        <v>0.006259490056464745</v>
      </c>
      <c r="G40" s="71">
        <f>G36/3*4</f>
        <v>0.0026692870088365693</v>
      </c>
      <c r="H40" s="12">
        <v>161910.957182952</v>
      </c>
      <c r="I40" s="12">
        <f>I36/3*4</f>
        <v>0.001009976159804569</v>
      </c>
      <c r="J40" s="12">
        <f aca="true" t="shared" si="0" ref="J40:P40">J36/3*4</f>
        <v>0.0006979643513549653</v>
      </c>
      <c r="K40" s="12">
        <f t="shared" si="0"/>
        <v>0.0003558073638766867</v>
      </c>
      <c r="L40" s="12">
        <f t="shared" si="0"/>
        <v>1.3650376398404E-05</v>
      </c>
      <c r="M40" s="12">
        <f t="shared" si="0"/>
        <v>-0.000328506611079876</v>
      </c>
      <c r="N40" s="12">
        <f t="shared" si="0"/>
        <v>-0.000670663598558156</v>
      </c>
      <c r="O40" s="12">
        <v>7952.8375023</v>
      </c>
      <c r="P40" s="12">
        <f t="shared" si="0"/>
        <v>0.0028817028378424468</v>
      </c>
    </row>
    <row r="41" spans="5:16" ht="14.25" hidden="1">
      <c r="E41" s="110">
        <f>E34/E38</f>
        <v>0.005462293859795619</v>
      </c>
      <c r="F41" s="110">
        <f>F34/F38</f>
        <v>0.004965445625061668</v>
      </c>
      <c r="G41" s="110">
        <f aca="true" t="shared" si="1" ref="G41:P41">G34/G38</f>
        <v>0.002563876464351183</v>
      </c>
      <c r="H41" s="110">
        <f t="shared" si="1"/>
        <v>0.0013542725083574025</v>
      </c>
      <c r="I41" s="110" t="e">
        <f>#REF!/I38</f>
        <v>#REF!</v>
      </c>
      <c r="J41" s="110">
        <f t="shared" si="1"/>
        <v>0</v>
      </c>
      <c r="K41" s="110">
        <f t="shared" si="1"/>
        <v>0</v>
      </c>
      <c r="L41" s="110">
        <f t="shared" si="1"/>
        <v>0</v>
      </c>
      <c r="M41" s="110">
        <f t="shared" si="1"/>
        <v>0</v>
      </c>
      <c r="N41" s="110">
        <f t="shared" si="1"/>
        <v>0</v>
      </c>
      <c r="O41" s="110">
        <f t="shared" si="1"/>
        <v>0.0015172640911393779</v>
      </c>
      <c r="P41" s="110">
        <f t="shared" si="1"/>
        <v>0.001734752222935144</v>
      </c>
    </row>
    <row r="42" spans="4:16" ht="14.25" hidden="1">
      <c r="D42" s="30" t="s">
        <v>39</v>
      </c>
      <c r="E42" s="111">
        <f>E36/12*12</f>
        <v>0.0030984157866927294</v>
      </c>
      <c r="F42" s="111">
        <f aca="true" t="shared" si="2" ref="F42:P42">F36/12*12</f>
        <v>0.004694617542348558</v>
      </c>
      <c r="G42" s="115">
        <f t="shared" si="2"/>
        <v>0.002001965256627427</v>
      </c>
      <c r="H42" s="115">
        <f t="shared" si="2"/>
        <v>0.0010852891689050945</v>
      </c>
      <c r="I42" s="115">
        <f t="shared" si="2"/>
        <v>0.0007574821198534267</v>
      </c>
      <c r="J42" s="115">
        <f t="shared" si="2"/>
        <v>0.000523473263516224</v>
      </c>
      <c r="K42" s="115">
        <f t="shared" si="2"/>
        <v>0.000266855522907515</v>
      </c>
      <c r="L42" s="115">
        <f t="shared" si="2"/>
        <v>1.0237782298803E-05</v>
      </c>
      <c r="M42" s="115">
        <f t="shared" si="2"/>
        <v>-0.000246379958309907</v>
      </c>
      <c r="N42" s="115">
        <f t="shared" si="2"/>
        <v>-0.000502997698918617</v>
      </c>
      <c r="O42" s="115">
        <f t="shared" si="2"/>
        <v>0.0013404020888037856</v>
      </c>
      <c r="P42" s="115">
        <f t="shared" si="2"/>
        <v>0.002161277128381835</v>
      </c>
    </row>
    <row r="45" ht="15"/>
    <row r="46" ht="15"/>
    <row r="47" ht="15"/>
    <row r="48" ht="15"/>
    <row r="49" ht="15"/>
    <row r="50" ht="15"/>
    <row r="51" ht="15"/>
    <row r="52" ht="15"/>
  </sheetData>
  <sheetProtection/>
  <mergeCells count="1">
    <mergeCell ref="E4:I4"/>
  </mergeCells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T56"/>
  <sheetViews>
    <sheetView showGridLines="0" zoomScalePageLayoutView="0" workbookViewId="0" topLeftCell="A7">
      <selection activeCell="Y45" sqref="Y45"/>
    </sheetView>
  </sheetViews>
  <sheetFormatPr defaultColWidth="9.140625" defaultRowHeight="15"/>
  <cols>
    <col min="4" max="4" width="7.140625" style="0" customWidth="1"/>
    <col min="5" max="5" width="7.57421875" style="0" customWidth="1"/>
    <col min="6" max="6" width="7.421875" style="0" customWidth="1"/>
    <col min="7" max="7" width="6.57421875" style="0" customWidth="1"/>
    <col min="8" max="8" width="7.421875" style="0" customWidth="1"/>
    <col min="9" max="9" width="9.00390625" style="0" customWidth="1"/>
    <col min="10" max="10" width="7.00390625" style="0" customWidth="1"/>
    <col min="11" max="12" width="6.57421875" style="0" customWidth="1"/>
    <col min="13" max="13" width="6.7109375" style="0" customWidth="1"/>
    <col min="14" max="14" width="7.421875" style="0" customWidth="1"/>
    <col min="15" max="15" width="7.8515625" style="0" customWidth="1"/>
    <col min="16" max="16" width="7.7109375" style="0" customWidth="1"/>
    <col min="17" max="17" width="7.7109375" style="0" bestFit="1" customWidth="1"/>
    <col min="18" max="18" width="9.00390625" style="0" customWidth="1"/>
    <col min="19" max="19" width="8.421875" style="0" customWidth="1"/>
    <col min="20" max="20" width="30.421875" style="0" customWidth="1"/>
  </cols>
  <sheetData>
    <row r="8" spans="5:20" ht="14.25"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5:9" ht="15" thickBot="1">
      <c r="E9" s="11"/>
      <c r="F9" s="11"/>
      <c r="G9" s="11"/>
      <c r="H9" s="11"/>
      <c r="I9" s="11"/>
    </row>
    <row r="10" spans="5:20" ht="30.75" customHeight="1" thickBot="1">
      <c r="E10" s="145" t="s">
        <v>31</v>
      </c>
      <c r="F10" s="146"/>
      <c r="G10" s="147"/>
      <c r="H10" s="145" t="s">
        <v>32</v>
      </c>
      <c r="I10" s="146"/>
      <c r="J10" s="147"/>
      <c r="K10" s="145" t="s">
        <v>37</v>
      </c>
      <c r="L10" s="146"/>
      <c r="M10" s="147"/>
      <c r="N10" s="145" t="s">
        <v>38</v>
      </c>
      <c r="O10" s="146"/>
      <c r="P10" s="147"/>
      <c r="Q10" s="145" t="s">
        <v>26</v>
      </c>
      <c r="R10" s="146"/>
      <c r="S10" s="147"/>
      <c r="T10" s="6"/>
    </row>
    <row r="11" spans="5:20" ht="15.75">
      <c r="E11" s="13" t="s">
        <v>43</v>
      </c>
      <c r="F11" s="13" t="s">
        <v>42</v>
      </c>
      <c r="G11" s="14" t="s">
        <v>41</v>
      </c>
      <c r="H11" s="13" t="s">
        <v>43</v>
      </c>
      <c r="I11" s="13" t="s">
        <v>42</v>
      </c>
      <c r="J11" s="14" t="s">
        <v>41</v>
      </c>
      <c r="K11" s="13" t="s">
        <v>43</v>
      </c>
      <c r="L11" s="13" t="s">
        <v>42</v>
      </c>
      <c r="M11" s="14" t="s">
        <v>41</v>
      </c>
      <c r="N11" s="13" t="s">
        <v>43</v>
      </c>
      <c r="O11" s="13" t="s">
        <v>42</v>
      </c>
      <c r="P11" s="14" t="s">
        <v>41</v>
      </c>
      <c r="Q11" s="13" t="s">
        <v>43</v>
      </c>
      <c r="R11" s="13" t="s">
        <v>42</v>
      </c>
      <c r="S11" s="14" t="s">
        <v>41</v>
      </c>
      <c r="T11" s="7" t="s">
        <v>33</v>
      </c>
    </row>
    <row r="12" spans="5:20" ht="32.25">
      <c r="E12" s="19">
        <v>0.15436318570332277</v>
      </c>
      <c r="F12" s="15">
        <v>0.03</v>
      </c>
      <c r="G12" s="20">
        <v>0.08</v>
      </c>
      <c r="H12" s="19">
        <v>0.07451772322391959</v>
      </c>
      <c r="I12" s="15">
        <v>0.08</v>
      </c>
      <c r="J12" s="20">
        <v>0.11</v>
      </c>
      <c r="K12" s="19">
        <v>0.24550634957916143</v>
      </c>
      <c r="L12" s="15">
        <v>0.2</v>
      </c>
      <c r="M12" s="20">
        <v>0.22</v>
      </c>
      <c r="N12" s="19">
        <v>0.24733310596326863</v>
      </c>
      <c r="O12" s="15">
        <v>0.25</v>
      </c>
      <c r="P12" s="31">
        <v>0.31</v>
      </c>
      <c r="Q12" s="19">
        <v>0.23035865651242646</v>
      </c>
      <c r="R12" s="15">
        <v>0.2</v>
      </c>
      <c r="S12" s="20">
        <v>0.22</v>
      </c>
      <c r="T12" s="8" t="s">
        <v>36</v>
      </c>
    </row>
    <row r="13" spans="5:20" ht="21.75">
      <c r="E13" s="19">
        <v>0.48602351612874767</v>
      </c>
      <c r="F13" s="15">
        <v>0.18</v>
      </c>
      <c r="G13" s="20">
        <v>0.14</v>
      </c>
      <c r="H13" s="19">
        <v>0.09669311560037733</v>
      </c>
      <c r="I13" s="15">
        <v>0.1</v>
      </c>
      <c r="J13" s="20">
        <v>0.14</v>
      </c>
      <c r="K13" s="19">
        <v>0.27563819107392457</v>
      </c>
      <c r="L13" s="15">
        <v>0.22</v>
      </c>
      <c r="M13" s="20">
        <v>0.26</v>
      </c>
      <c r="N13" s="19">
        <v>0.2834789765952811</v>
      </c>
      <c r="O13" s="15">
        <v>0.29</v>
      </c>
      <c r="P13" s="20">
        <v>0.34</v>
      </c>
      <c r="Q13" s="19">
        <v>0.40981078621107414</v>
      </c>
      <c r="R13" s="15">
        <v>0.37</v>
      </c>
      <c r="S13" s="20">
        <v>0.4</v>
      </c>
      <c r="T13" s="8" t="s">
        <v>34</v>
      </c>
    </row>
    <row r="14" spans="5:20" ht="14.25">
      <c r="E14" s="29">
        <v>5.51</v>
      </c>
      <c r="F14" s="16">
        <v>2</v>
      </c>
      <c r="G14" s="22">
        <v>0.97</v>
      </c>
      <c r="H14" s="26">
        <v>106.52405937245265</v>
      </c>
      <c r="I14" s="17">
        <v>104</v>
      </c>
      <c r="J14" s="22">
        <v>154</v>
      </c>
      <c r="K14" s="26">
        <v>203.09522124999998</v>
      </c>
      <c r="L14" s="17">
        <v>151</v>
      </c>
      <c r="M14" s="22">
        <v>184</v>
      </c>
      <c r="N14" s="26">
        <v>359.4280970467356</v>
      </c>
      <c r="O14" s="17">
        <v>355</v>
      </c>
      <c r="P14" s="22">
        <v>472</v>
      </c>
      <c r="Q14" s="21">
        <v>5597.79818090766</v>
      </c>
      <c r="R14" s="18">
        <v>5192</v>
      </c>
      <c r="S14" s="22">
        <v>6438</v>
      </c>
      <c r="T14" s="8" t="s">
        <v>35</v>
      </c>
    </row>
    <row r="15" spans="5:20" ht="30" customHeight="1" thickBot="1">
      <c r="E15" s="27">
        <v>1133.69</v>
      </c>
      <c r="F15" s="28">
        <v>1059</v>
      </c>
      <c r="G15" s="25">
        <v>698</v>
      </c>
      <c r="H15" s="27">
        <v>110167.16</v>
      </c>
      <c r="I15" s="28">
        <v>105439</v>
      </c>
      <c r="J15" s="25">
        <v>112111</v>
      </c>
      <c r="K15" s="27">
        <v>71485.84</v>
      </c>
      <c r="L15" s="28">
        <v>67679</v>
      </c>
      <c r="M15" s="25">
        <v>71637</v>
      </c>
      <c r="N15" s="27">
        <v>126791.8</v>
      </c>
      <c r="O15" s="28">
        <v>124020</v>
      </c>
      <c r="P15" s="25">
        <v>138749</v>
      </c>
      <c r="Q15" s="23">
        <v>1365947.01</v>
      </c>
      <c r="R15" s="24">
        <v>1413477</v>
      </c>
      <c r="S15" s="25">
        <v>1601065</v>
      </c>
      <c r="T15" s="8" t="s">
        <v>40</v>
      </c>
    </row>
    <row r="16" spans="5:20" ht="14.25"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5:20" ht="15" hidden="1" thickBot="1">
      <c r="E17" s="11"/>
      <c r="F17" s="11"/>
      <c r="G17" s="11"/>
      <c r="H17" s="11"/>
      <c r="I17" s="11"/>
      <c r="J17" s="11"/>
      <c r="K17" s="11"/>
      <c r="L17" s="11"/>
      <c r="T17" s="11"/>
    </row>
    <row r="18" spans="5:20" ht="15" customHeight="1" hidden="1" thickBot="1">
      <c r="E18" s="139" t="s">
        <v>31</v>
      </c>
      <c r="F18" s="140"/>
      <c r="G18" s="141"/>
      <c r="H18" s="139" t="s">
        <v>32</v>
      </c>
      <c r="I18" s="140"/>
      <c r="J18" s="141"/>
      <c r="K18" s="139" t="s">
        <v>37</v>
      </c>
      <c r="L18" s="140"/>
      <c r="M18" s="141"/>
      <c r="N18" s="139" t="s">
        <v>38</v>
      </c>
      <c r="O18" s="140"/>
      <c r="P18" s="141"/>
      <c r="Q18" s="139" t="s">
        <v>26</v>
      </c>
      <c r="R18" s="140"/>
      <c r="S18" s="141"/>
      <c r="T18" s="32"/>
    </row>
    <row r="19" spans="5:20" ht="16.5" hidden="1" thickBot="1">
      <c r="E19" s="57" t="s">
        <v>45</v>
      </c>
      <c r="F19" s="58" t="s">
        <v>46</v>
      </c>
      <c r="G19" s="59" t="s">
        <v>47</v>
      </c>
      <c r="H19" s="60" t="s">
        <v>45</v>
      </c>
      <c r="I19" s="58" t="s">
        <v>46</v>
      </c>
      <c r="J19" s="59" t="s">
        <v>47</v>
      </c>
      <c r="K19" s="57" t="s">
        <v>45</v>
      </c>
      <c r="L19" s="58" t="s">
        <v>46</v>
      </c>
      <c r="M19" s="59" t="s">
        <v>47</v>
      </c>
      <c r="N19" s="60" t="s">
        <v>45</v>
      </c>
      <c r="O19" s="58" t="s">
        <v>46</v>
      </c>
      <c r="P19" s="59" t="s">
        <v>47</v>
      </c>
      <c r="Q19" s="57" t="s">
        <v>45</v>
      </c>
      <c r="R19" s="58" t="s">
        <v>46</v>
      </c>
      <c r="S19" s="59" t="s">
        <v>47</v>
      </c>
      <c r="T19" s="33" t="s">
        <v>33</v>
      </c>
    </row>
    <row r="20" spans="5:20" ht="32.25" hidden="1">
      <c r="E20" s="54">
        <v>0.02</v>
      </c>
      <c r="F20" s="56">
        <v>0.0358166189111748</v>
      </c>
      <c r="G20" s="61">
        <v>0.0456910445273175</v>
      </c>
      <c r="H20" s="54">
        <v>0.03</v>
      </c>
      <c r="I20" s="56">
        <v>0.0476220524938019</v>
      </c>
      <c r="J20" s="62">
        <v>0.0379200495085892</v>
      </c>
      <c r="K20" s="54">
        <v>0.08</v>
      </c>
      <c r="L20" s="56">
        <v>0.10945584048784202</v>
      </c>
      <c r="M20" s="61">
        <v>0.124642690835538</v>
      </c>
      <c r="N20" s="54">
        <v>0.1</v>
      </c>
      <c r="O20" s="56">
        <v>0.13900383992961501</v>
      </c>
      <c r="P20" s="65">
        <v>0.221105129638461</v>
      </c>
      <c r="Q20" s="54">
        <v>0.09</v>
      </c>
      <c r="R20" s="56">
        <v>0.10071636029139899</v>
      </c>
      <c r="S20" s="61">
        <v>0.16735072089838</v>
      </c>
      <c r="T20" s="34" t="s">
        <v>36</v>
      </c>
    </row>
    <row r="21" spans="5:20" ht="21.75" hidden="1">
      <c r="E21" s="19">
        <v>0.11</v>
      </c>
      <c r="F21" s="15">
        <v>0.07736389684813749</v>
      </c>
      <c r="G21" s="64">
        <v>0.0612928646098162</v>
      </c>
      <c r="H21" s="19">
        <v>0.04</v>
      </c>
      <c r="I21" s="15">
        <v>0.0670492273472953</v>
      </c>
      <c r="J21" s="63">
        <v>0.0423622462545558</v>
      </c>
      <c r="K21" s="19">
        <v>0.09</v>
      </c>
      <c r="L21" s="15">
        <v>0.12841252488277802</v>
      </c>
      <c r="M21" s="64">
        <v>0.136256932115284</v>
      </c>
      <c r="N21" s="19">
        <v>0.1419</v>
      </c>
      <c r="O21" s="15">
        <v>0.17849241282022998</v>
      </c>
      <c r="P21" s="64">
        <v>0.230782628482161</v>
      </c>
      <c r="Q21" s="19">
        <v>0.2104</v>
      </c>
      <c r="R21" s="15">
        <v>0.185742140006776</v>
      </c>
      <c r="S21" s="64">
        <v>0.257696623012697</v>
      </c>
      <c r="T21" s="34" t="s">
        <v>34</v>
      </c>
    </row>
    <row r="22" spans="5:20" ht="14.25" hidden="1">
      <c r="E22" s="35">
        <v>1.21</v>
      </c>
      <c r="F22" s="18">
        <v>0.54</v>
      </c>
      <c r="G22" s="36">
        <v>0.55</v>
      </c>
      <c r="H22" s="26">
        <v>43.91057919667904</v>
      </c>
      <c r="I22" s="18">
        <v>75.16955927132628</v>
      </c>
      <c r="J22" s="42">
        <v>64.27485230476378</v>
      </c>
      <c r="K22" s="26">
        <v>62.599999999999994</v>
      </c>
      <c r="L22" s="18">
        <v>91.9908804502755</v>
      </c>
      <c r="M22" s="37">
        <v>97.14</v>
      </c>
      <c r="N22" s="26">
        <v>179.96732955673565</v>
      </c>
      <c r="O22" s="18">
        <v>247.6564378639411</v>
      </c>
      <c r="P22" s="37">
        <v>385.85</v>
      </c>
      <c r="Q22" s="21">
        <v>2873.915217987333</v>
      </c>
      <c r="R22" s="18">
        <v>2973.852393899484</v>
      </c>
      <c r="S22" s="39">
        <v>4322.02366849486</v>
      </c>
      <c r="T22" s="34" t="s">
        <v>35</v>
      </c>
    </row>
    <row r="23" spans="5:20" ht="15" hidden="1" thickBot="1">
      <c r="E23" s="23">
        <v>1060</v>
      </c>
      <c r="F23" s="24">
        <v>698</v>
      </c>
      <c r="G23" s="40">
        <v>897.33120405</v>
      </c>
      <c r="H23" s="23">
        <v>105493</v>
      </c>
      <c r="I23" s="24">
        <v>112111</v>
      </c>
      <c r="J23" s="41">
        <v>151726.7330880772</v>
      </c>
      <c r="K23" s="23">
        <v>67927</v>
      </c>
      <c r="L23" s="24">
        <v>71637</v>
      </c>
      <c r="M23" s="55">
        <v>71291.7856669574</v>
      </c>
      <c r="N23" s="23">
        <v>124310</v>
      </c>
      <c r="O23" s="24">
        <v>138749</v>
      </c>
      <c r="P23" s="38">
        <v>167191.9600438323</v>
      </c>
      <c r="Q23" s="23">
        <v>1415944</v>
      </c>
      <c r="R23" s="24">
        <v>1601065</v>
      </c>
      <c r="S23" s="38">
        <v>1677175.128632519</v>
      </c>
      <c r="T23" s="34" t="s">
        <v>44</v>
      </c>
    </row>
    <row r="24" ht="14.25" hidden="1"/>
    <row r="25" ht="14.25" hidden="1"/>
    <row r="26" ht="15" hidden="1" thickBot="1"/>
    <row r="27" spans="5:20" ht="15" hidden="1" thickBot="1">
      <c r="E27" s="139" t="s">
        <v>31</v>
      </c>
      <c r="F27" s="140"/>
      <c r="G27" s="141"/>
      <c r="H27" s="139" t="s">
        <v>32</v>
      </c>
      <c r="I27" s="140"/>
      <c r="J27" s="141"/>
      <c r="K27" s="139" t="s">
        <v>37</v>
      </c>
      <c r="L27" s="140"/>
      <c r="M27" s="141"/>
      <c r="N27" s="139" t="s">
        <v>38</v>
      </c>
      <c r="O27" s="140"/>
      <c r="P27" s="141"/>
      <c r="Q27" s="139" t="s">
        <v>26</v>
      </c>
      <c r="R27" s="140"/>
      <c r="S27" s="141"/>
      <c r="T27" s="32"/>
    </row>
    <row r="28" spans="5:20" ht="15.75" hidden="1">
      <c r="E28" s="13" t="s">
        <v>48</v>
      </c>
      <c r="F28" s="13" t="s">
        <v>49</v>
      </c>
      <c r="G28" s="13" t="s">
        <v>50</v>
      </c>
      <c r="H28" s="13" t="s">
        <v>48</v>
      </c>
      <c r="I28" s="13" t="s">
        <v>49</v>
      </c>
      <c r="J28" s="13" t="s">
        <v>50</v>
      </c>
      <c r="K28" s="13" t="s">
        <v>48</v>
      </c>
      <c r="L28" s="13" t="s">
        <v>49</v>
      </c>
      <c r="M28" s="13" t="s">
        <v>50</v>
      </c>
      <c r="N28" s="13" t="s">
        <v>48</v>
      </c>
      <c r="O28" s="13" t="s">
        <v>49</v>
      </c>
      <c r="P28" s="13" t="s">
        <v>50</v>
      </c>
      <c r="Q28" s="13" t="s">
        <v>48</v>
      </c>
      <c r="R28" s="13" t="s">
        <v>49</v>
      </c>
      <c r="S28" s="13" t="s">
        <v>50</v>
      </c>
      <c r="T28" s="33" t="s">
        <v>33</v>
      </c>
    </row>
    <row r="29" spans="5:20" ht="32.25" hidden="1">
      <c r="E29" s="15">
        <v>0.02</v>
      </c>
      <c r="F29" s="20">
        <v>0.06</v>
      </c>
      <c r="G29" s="20">
        <v>0.08</v>
      </c>
      <c r="H29" s="15">
        <v>0.06</v>
      </c>
      <c r="I29" s="20">
        <v>0.07</v>
      </c>
      <c r="J29" s="20">
        <v>0.1</v>
      </c>
      <c r="K29" s="15">
        <v>0.08</v>
      </c>
      <c r="L29" s="20">
        <v>0.16</v>
      </c>
      <c r="M29" s="20">
        <v>0.18</v>
      </c>
      <c r="N29" s="15">
        <v>0.1</v>
      </c>
      <c r="O29" s="20">
        <v>0.22</v>
      </c>
      <c r="P29" s="31">
        <v>0.32</v>
      </c>
      <c r="Q29" s="15">
        <v>0.14</v>
      </c>
      <c r="R29" s="20">
        <v>0.16</v>
      </c>
      <c r="S29" s="69">
        <v>0.24</v>
      </c>
      <c r="T29" s="34" t="s">
        <v>36</v>
      </c>
    </row>
    <row r="30" spans="5:20" ht="21.75" hidden="1">
      <c r="E30" s="15">
        <v>0.17</v>
      </c>
      <c r="F30" s="20">
        <v>0.11</v>
      </c>
      <c r="G30" s="20">
        <v>0.13</v>
      </c>
      <c r="H30" s="15">
        <v>0.07</v>
      </c>
      <c r="I30" s="20">
        <v>0.1</v>
      </c>
      <c r="J30" s="20">
        <v>0.11</v>
      </c>
      <c r="K30" s="15">
        <v>0.09</v>
      </c>
      <c r="L30" s="20">
        <v>0.19</v>
      </c>
      <c r="M30" s="20">
        <v>0.2</v>
      </c>
      <c r="N30" s="15">
        <v>0.12</v>
      </c>
      <c r="O30" s="20">
        <v>0.26</v>
      </c>
      <c r="P30" s="20">
        <v>0.33</v>
      </c>
      <c r="Q30" s="15">
        <v>0.25</v>
      </c>
      <c r="R30" s="20">
        <v>0.29</v>
      </c>
      <c r="S30" s="20">
        <v>0.39</v>
      </c>
      <c r="T30" s="34" t="s">
        <v>34</v>
      </c>
    </row>
    <row r="31" spans="5:20" ht="14.25" hidden="1">
      <c r="E31" s="16">
        <v>2</v>
      </c>
      <c r="F31" s="66">
        <v>0.77</v>
      </c>
      <c r="G31" s="66">
        <v>1.1400000000000001</v>
      </c>
      <c r="H31" s="17">
        <v>76</v>
      </c>
      <c r="I31" s="66">
        <v>110</v>
      </c>
      <c r="J31" s="66">
        <v>173.286431002277</v>
      </c>
      <c r="K31" s="17">
        <v>63</v>
      </c>
      <c r="L31" s="66">
        <v>135</v>
      </c>
      <c r="M31" s="66">
        <v>140.28753183996406</v>
      </c>
      <c r="N31" s="17">
        <v>144</v>
      </c>
      <c r="O31" s="66">
        <v>362</v>
      </c>
      <c r="P31" s="66">
        <v>550.144761372181</v>
      </c>
      <c r="Q31" s="18">
        <v>3498</v>
      </c>
      <c r="R31" s="66">
        <v>4675</v>
      </c>
      <c r="S31" s="66">
        <v>6540.993255614861</v>
      </c>
      <c r="T31" s="34" t="s">
        <v>35</v>
      </c>
    </row>
    <row r="32" spans="5:20" ht="15" hidden="1" thickBot="1">
      <c r="E32" s="24">
        <v>1059</v>
      </c>
      <c r="F32" s="67">
        <v>698</v>
      </c>
      <c r="G32" s="67">
        <v>897.33120405</v>
      </c>
      <c r="H32" s="24">
        <v>105439</v>
      </c>
      <c r="I32" s="67">
        <v>112111</v>
      </c>
      <c r="J32" s="67">
        <v>151726.7330880772</v>
      </c>
      <c r="K32" s="24">
        <v>67679</v>
      </c>
      <c r="L32" s="67">
        <v>71637</v>
      </c>
      <c r="M32" s="67">
        <v>71291.7856669574</v>
      </c>
      <c r="N32" s="24">
        <v>124020</v>
      </c>
      <c r="O32" s="67">
        <v>138749</v>
      </c>
      <c r="P32" s="38">
        <v>167191.9600438323</v>
      </c>
      <c r="Q32" s="24">
        <v>1413477</v>
      </c>
      <c r="R32" s="67">
        <v>1601065</v>
      </c>
      <c r="S32" s="38">
        <v>1677175.128632519</v>
      </c>
      <c r="T32" s="34" t="s">
        <v>40</v>
      </c>
    </row>
    <row r="35" ht="15" thickBot="1"/>
    <row r="36" spans="5:20" ht="22.5" customHeight="1" thickBot="1">
      <c r="E36" s="144" t="s">
        <v>31</v>
      </c>
      <c r="F36" s="142"/>
      <c r="G36" s="143"/>
      <c r="H36" s="144" t="s">
        <v>32</v>
      </c>
      <c r="I36" s="142"/>
      <c r="J36" s="143"/>
      <c r="K36" s="144" t="s">
        <v>37</v>
      </c>
      <c r="L36" s="142"/>
      <c r="M36" s="143"/>
      <c r="N36" s="144" t="s">
        <v>38</v>
      </c>
      <c r="O36" s="142"/>
      <c r="P36" s="143"/>
      <c r="Q36" s="144" t="s">
        <v>26</v>
      </c>
      <c r="R36" s="142"/>
      <c r="S36" s="143"/>
      <c r="T36" s="82"/>
    </row>
    <row r="37" spans="5:20" ht="16.5" thickBot="1">
      <c r="E37" s="84" t="s">
        <v>41</v>
      </c>
      <c r="F37" s="85" t="s">
        <v>55</v>
      </c>
      <c r="G37" s="92" t="s">
        <v>65</v>
      </c>
      <c r="H37" s="91" t="s">
        <v>42</v>
      </c>
      <c r="I37" s="85" t="s">
        <v>41</v>
      </c>
      <c r="J37" s="93" t="s">
        <v>65</v>
      </c>
      <c r="K37" s="84" t="s">
        <v>41</v>
      </c>
      <c r="L37" s="85" t="s">
        <v>55</v>
      </c>
      <c r="M37" s="90" t="s">
        <v>65</v>
      </c>
      <c r="N37" s="84" t="s">
        <v>41</v>
      </c>
      <c r="O37" s="85" t="s">
        <v>55</v>
      </c>
      <c r="P37" s="90" t="s">
        <v>65</v>
      </c>
      <c r="Q37" s="91" t="s">
        <v>41</v>
      </c>
      <c r="R37" s="85" t="s">
        <v>55</v>
      </c>
      <c r="S37" s="90" t="s">
        <v>65</v>
      </c>
      <c r="T37" s="97" t="s">
        <v>33</v>
      </c>
    </row>
    <row r="38" spans="5:20" ht="32.25">
      <c r="E38" s="54">
        <v>0.08</v>
      </c>
      <c r="F38" s="56">
        <v>0.08</v>
      </c>
      <c r="G38" s="56">
        <v>0.08</v>
      </c>
      <c r="H38" s="54">
        <v>0.11</v>
      </c>
      <c r="I38" s="56">
        <v>0.11</v>
      </c>
      <c r="J38" s="56">
        <v>0.11</v>
      </c>
      <c r="K38" s="54">
        <v>0.22</v>
      </c>
      <c r="L38" s="56">
        <v>0.22</v>
      </c>
      <c r="M38" s="56">
        <v>0.2</v>
      </c>
      <c r="N38" s="86">
        <v>0.31</v>
      </c>
      <c r="O38" s="83">
        <v>0.34</v>
      </c>
      <c r="P38" s="83">
        <v>0.47</v>
      </c>
      <c r="Q38" s="54">
        <v>0.22</v>
      </c>
      <c r="R38" s="83">
        <v>0.27</v>
      </c>
      <c r="S38" s="83">
        <v>0.31</v>
      </c>
      <c r="T38" s="94" t="s">
        <v>36</v>
      </c>
    </row>
    <row r="39" spans="5:20" ht="21.75">
      <c r="E39" s="19">
        <v>0.14</v>
      </c>
      <c r="F39" s="15">
        <v>0.11</v>
      </c>
      <c r="G39" s="15">
        <v>0.22</v>
      </c>
      <c r="H39" s="19">
        <v>0.14</v>
      </c>
      <c r="I39" s="15">
        <v>0.12</v>
      </c>
      <c r="J39" s="15">
        <v>0.14</v>
      </c>
      <c r="K39" s="19">
        <v>0.26</v>
      </c>
      <c r="L39" s="15">
        <v>0.25</v>
      </c>
      <c r="M39" s="15">
        <v>0.26</v>
      </c>
      <c r="N39" s="87">
        <v>0.34</v>
      </c>
      <c r="O39" s="15">
        <v>0.39</v>
      </c>
      <c r="P39" s="15">
        <v>0.5</v>
      </c>
      <c r="Q39" s="19">
        <v>0.4</v>
      </c>
      <c r="R39" s="15">
        <v>0.47</v>
      </c>
      <c r="S39" s="15">
        <v>0.55</v>
      </c>
      <c r="T39" s="95" t="s">
        <v>34</v>
      </c>
    </row>
    <row r="40" spans="5:20" ht="14.25">
      <c r="E40" s="35">
        <v>0.97</v>
      </c>
      <c r="F40" s="98">
        <v>1.54</v>
      </c>
      <c r="G40" s="98">
        <v>3.35</v>
      </c>
      <c r="H40" s="26">
        <v>154</v>
      </c>
      <c r="I40" s="18">
        <v>191</v>
      </c>
      <c r="J40" s="18">
        <v>210.6402081577143</v>
      </c>
      <c r="K40" s="26">
        <v>184</v>
      </c>
      <c r="L40" s="18">
        <v>184</v>
      </c>
      <c r="M40" s="18">
        <v>184.84020107562944</v>
      </c>
      <c r="N40" s="88">
        <v>472</v>
      </c>
      <c r="O40" s="18">
        <v>732</v>
      </c>
      <c r="P40" s="18">
        <v>1122.5170181878025</v>
      </c>
      <c r="Q40" s="21">
        <v>6438</v>
      </c>
      <c r="R40" s="18">
        <v>8583</v>
      </c>
      <c r="S40" s="18">
        <v>10649.161260348781</v>
      </c>
      <c r="T40" s="95" t="s">
        <v>35</v>
      </c>
    </row>
    <row r="41" spans="5:20" ht="15" thickBot="1">
      <c r="E41" s="23">
        <v>698</v>
      </c>
      <c r="F41" s="24">
        <v>1419</v>
      </c>
      <c r="G41" s="24">
        <v>1940.6398665680001</v>
      </c>
      <c r="H41" s="23">
        <v>112111</v>
      </c>
      <c r="I41" s="24">
        <v>156819</v>
      </c>
      <c r="J41" s="24">
        <v>161910.957182952</v>
      </c>
      <c r="K41" s="23">
        <v>71637</v>
      </c>
      <c r="L41" s="24">
        <v>73708</v>
      </c>
      <c r="M41" s="24">
        <v>76125.2976649393</v>
      </c>
      <c r="N41" s="89">
        <v>138749</v>
      </c>
      <c r="O41" s="24">
        <v>189658</v>
      </c>
      <c r="P41" s="24">
        <v>212123.140853263</v>
      </c>
      <c r="Q41" s="23">
        <v>1601065</v>
      </c>
      <c r="R41" s="24">
        <v>1809706</v>
      </c>
      <c r="S41" s="24">
        <v>1942237.47703412</v>
      </c>
      <c r="T41" s="96" t="s">
        <v>40</v>
      </c>
    </row>
    <row r="42" ht="15" thickBot="1"/>
    <row r="43" spans="5:20" ht="15" thickBot="1">
      <c r="E43" s="139" t="s">
        <v>31</v>
      </c>
      <c r="F43" s="142"/>
      <c r="G43" s="143"/>
      <c r="H43" s="144" t="s">
        <v>32</v>
      </c>
      <c r="I43" s="142"/>
      <c r="J43" s="143"/>
      <c r="K43" s="144" t="s">
        <v>37</v>
      </c>
      <c r="L43" s="142"/>
      <c r="M43" s="143"/>
      <c r="N43" s="144" t="s">
        <v>38</v>
      </c>
      <c r="O43" s="142"/>
      <c r="P43" s="143"/>
      <c r="Q43" s="144" t="s">
        <v>26</v>
      </c>
      <c r="R43" s="142"/>
      <c r="S43" s="143"/>
      <c r="T43" s="32"/>
    </row>
    <row r="44" spans="5:20" ht="16.5" thickBot="1">
      <c r="E44" s="99" t="s">
        <v>46</v>
      </c>
      <c r="F44" s="100" t="s">
        <v>47</v>
      </c>
      <c r="G44" s="101" t="s">
        <v>58</v>
      </c>
      <c r="H44" s="102" t="s">
        <v>46</v>
      </c>
      <c r="I44" s="100" t="s">
        <v>47</v>
      </c>
      <c r="J44" s="101" t="s">
        <v>58</v>
      </c>
      <c r="K44" s="102" t="s">
        <v>46</v>
      </c>
      <c r="L44" s="100" t="s">
        <v>47</v>
      </c>
      <c r="M44" s="101" t="s">
        <v>58</v>
      </c>
      <c r="N44" s="102" t="s">
        <v>46</v>
      </c>
      <c r="O44" s="100" t="s">
        <v>47</v>
      </c>
      <c r="P44" s="101" t="s">
        <v>58</v>
      </c>
      <c r="Q44" s="102" t="s">
        <v>46</v>
      </c>
      <c r="R44" s="100" t="s">
        <v>47</v>
      </c>
      <c r="S44" s="101" t="s">
        <v>58</v>
      </c>
      <c r="T44" s="33" t="s">
        <v>33</v>
      </c>
    </row>
    <row r="45" spans="5:20" ht="32.25">
      <c r="E45" s="103">
        <v>0.0358166189111748</v>
      </c>
      <c r="F45" s="120">
        <v>0.0456910445273175</v>
      </c>
      <c r="G45" s="130">
        <v>0.0489529261129766</v>
      </c>
      <c r="H45" s="103">
        <v>0.0476220524938019</v>
      </c>
      <c r="I45" s="121">
        <v>0.0379200495085892</v>
      </c>
      <c r="J45" s="126">
        <v>0.0714101730059897</v>
      </c>
      <c r="K45" s="103">
        <v>0.10945584048784202</v>
      </c>
      <c r="L45" s="120">
        <v>0.124642690835538</v>
      </c>
      <c r="M45" s="124">
        <v>0.0992909973998705</v>
      </c>
      <c r="N45" s="103">
        <v>0.13900383992961501</v>
      </c>
      <c r="O45" s="118">
        <v>0.221105129638461</v>
      </c>
      <c r="P45" s="114">
        <v>0.208759164313113</v>
      </c>
      <c r="Q45" s="103">
        <v>0.10071636029139899</v>
      </c>
      <c r="R45" s="104">
        <v>0.16735072089838</v>
      </c>
      <c r="S45" s="114">
        <v>0.162449623168536</v>
      </c>
      <c r="T45" s="34" t="s">
        <v>36</v>
      </c>
    </row>
    <row r="46" spans="5:20" ht="32.25">
      <c r="E46" s="19">
        <v>0.07736389684813749</v>
      </c>
      <c r="F46" s="64">
        <v>0.0612928646098162</v>
      </c>
      <c r="G46" s="131">
        <v>0.121207874228866</v>
      </c>
      <c r="H46" s="19">
        <v>0.0670492273472953</v>
      </c>
      <c r="I46" s="63">
        <v>0.0423622462545558</v>
      </c>
      <c r="J46" s="127">
        <v>0.0913934095220966</v>
      </c>
      <c r="K46" s="19">
        <v>0.12841252488277802</v>
      </c>
      <c r="L46" s="64">
        <v>0.136256932115284</v>
      </c>
      <c r="M46" s="125">
        <v>0.126054857843058</v>
      </c>
      <c r="N46" s="19">
        <v>0.17849241282022998</v>
      </c>
      <c r="O46" s="119">
        <v>0.230782628482161</v>
      </c>
      <c r="P46" s="112">
        <v>0.229949326986266</v>
      </c>
      <c r="Q46" s="19">
        <v>0.185742140006776</v>
      </c>
      <c r="R46" s="15">
        <v>0.257696623012697</v>
      </c>
      <c r="S46" s="112">
        <v>0.265370822129332</v>
      </c>
      <c r="T46" s="95" t="s">
        <v>60</v>
      </c>
    </row>
    <row r="47" spans="5:20" ht="14.25">
      <c r="E47" s="21">
        <v>0.54</v>
      </c>
      <c r="F47" s="122">
        <v>0.55</v>
      </c>
      <c r="G47" s="132">
        <v>1955.3185096910001</v>
      </c>
      <c r="H47" s="21">
        <v>75.16955927132628</v>
      </c>
      <c r="I47" s="42">
        <v>64.27485230476378</v>
      </c>
      <c r="J47" s="128">
        <v>157955.475558768</v>
      </c>
      <c r="K47" s="21">
        <v>91.9908804502755</v>
      </c>
      <c r="L47" s="37">
        <v>97.14</v>
      </c>
      <c r="M47" s="39">
        <v>72938.53556965615</v>
      </c>
      <c r="N47" s="21">
        <v>247.6564378639411</v>
      </c>
      <c r="O47" s="37">
        <v>385.85</v>
      </c>
      <c r="P47" s="39">
        <v>213709.47356125602</v>
      </c>
      <c r="Q47" s="21">
        <v>2973.852393899484</v>
      </c>
      <c r="R47" s="18">
        <v>4322.02366849486</v>
      </c>
      <c r="S47" s="113">
        <v>1901313.950793355</v>
      </c>
      <c r="T47" s="34" t="s">
        <v>35</v>
      </c>
    </row>
    <row r="48" spans="5:20" ht="22.5" thickBot="1">
      <c r="E48" s="23">
        <v>698</v>
      </c>
      <c r="F48" s="123">
        <v>897.33120405</v>
      </c>
      <c r="G48" s="129">
        <v>1940.6398665680001</v>
      </c>
      <c r="H48" s="23">
        <v>112111</v>
      </c>
      <c r="I48" s="41">
        <v>151726.7330880772</v>
      </c>
      <c r="J48" s="41">
        <v>161910.957182952</v>
      </c>
      <c r="K48" s="23">
        <v>71637</v>
      </c>
      <c r="L48" s="55">
        <v>71291.7856669574</v>
      </c>
      <c r="M48" s="55">
        <v>76125.2976649393</v>
      </c>
      <c r="N48" s="23">
        <v>138749</v>
      </c>
      <c r="O48" s="38">
        <v>167191.9600438323</v>
      </c>
      <c r="P48" s="38">
        <v>212123.140853263</v>
      </c>
      <c r="Q48" s="23">
        <v>1601065</v>
      </c>
      <c r="R48" s="24">
        <v>1677175.128632519</v>
      </c>
      <c r="S48" s="38">
        <v>1942237.4770341201</v>
      </c>
      <c r="T48" s="96" t="s">
        <v>59</v>
      </c>
    </row>
    <row r="50" ht="15" thickBot="1"/>
    <row r="51" spans="5:20" ht="15" thickBot="1">
      <c r="E51" s="139" t="s">
        <v>31</v>
      </c>
      <c r="F51" s="140"/>
      <c r="G51" s="141"/>
      <c r="H51" s="139" t="s">
        <v>32</v>
      </c>
      <c r="I51" s="140"/>
      <c r="J51" s="141"/>
      <c r="K51" s="139" t="s">
        <v>37</v>
      </c>
      <c r="L51" s="140"/>
      <c r="M51" s="141"/>
      <c r="N51" s="139" t="s">
        <v>38</v>
      </c>
      <c r="O51" s="140"/>
      <c r="P51" s="141"/>
      <c r="Q51" s="139" t="s">
        <v>26</v>
      </c>
      <c r="R51" s="140"/>
      <c r="S51" s="141"/>
      <c r="T51" s="32"/>
    </row>
    <row r="52" spans="5:20" ht="16.5" thickBot="1">
      <c r="E52" s="13" t="s">
        <v>49</v>
      </c>
      <c r="F52" s="13" t="s">
        <v>50</v>
      </c>
      <c r="G52" s="13" t="s">
        <v>61</v>
      </c>
      <c r="H52" s="13" t="s">
        <v>49</v>
      </c>
      <c r="I52" s="13" t="s">
        <v>50</v>
      </c>
      <c r="J52" s="13" t="s">
        <v>61</v>
      </c>
      <c r="K52" s="13" t="s">
        <v>49</v>
      </c>
      <c r="L52" s="13" t="s">
        <v>50</v>
      </c>
      <c r="M52" s="13" t="s">
        <v>61</v>
      </c>
      <c r="N52" s="13" t="s">
        <v>49</v>
      </c>
      <c r="O52" s="13" t="s">
        <v>50</v>
      </c>
      <c r="P52" s="13" t="s">
        <v>61</v>
      </c>
      <c r="Q52" s="13" t="s">
        <v>49</v>
      </c>
      <c r="R52" s="13" t="s">
        <v>50</v>
      </c>
      <c r="S52" s="13" t="s">
        <v>61</v>
      </c>
      <c r="T52" s="33" t="s">
        <v>33</v>
      </c>
    </row>
    <row r="53" spans="5:20" ht="32.25">
      <c r="E53" s="103">
        <v>0.06</v>
      </c>
      <c r="F53" s="104">
        <v>0.08</v>
      </c>
      <c r="G53" s="136">
        <v>0.06</v>
      </c>
      <c r="H53" s="103">
        <v>0.07</v>
      </c>
      <c r="I53" s="104">
        <v>0.1</v>
      </c>
      <c r="J53" s="136">
        <v>0.11</v>
      </c>
      <c r="K53" s="103">
        <v>0.16</v>
      </c>
      <c r="L53" s="104">
        <v>0.18</v>
      </c>
      <c r="M53" s="136">
        <v>0.15</v>
      </c>
      <c r="N53" s="103">
        <v>0.22</v>
      </c>
      <c r="O53" s="137">
        <v>0.32</v>
      </c>
      <c r="P53" s="134">
        <v>0.23</v>
      </c>
      <c r="Q53" s="103">
        <v>0.16</v>
      </c>
      <c r="R53" s="133">
        <v>0.24</v>
      </c>
      <c r="S53" s="134">
        <v>0.23</v>
      </c>
      <c r="T53" s="34" t="s">
        <v>36</v>
      </c>
    </row>
    <row r="54" spans="5:20" ht="42.75">
      <c r="E54" s="19">
        <v>0.11</v>
      </c>
      <c r="F54" s="15">
        <v>0.13</v>
      </c>
      <c r="G54" s="20">
        <v>0.2</v>
      </c>
      <c r="H54" s="19">
        <v>0.1</v>
      </c>
      <c r="I54" s="15">
        <v>0.11</v>
      </c>
      <c r="J54" s="20">
        <v>0.14</v>
      </c>
      <c r="K54" s="19">
        <v>0.19</v>
      </c>
      <c r="L54" s="15">
        <v>0.2</v>
      </c>
      <c r="M54" s="20">
        <v>0.19</v>
      </c>
      <c r="N54" s="19">
        <v>0.26</v>
      </c>
      <c r="O54" s="15">
        <v>0.33</v>
      </c>
      <c r="P54" s="20">
        <v>0.26</v>
      </c>
      <c r="Q54" s="19">
        <v>0.29</v>
      </c>
      <c r="R54" s="15">
        <v>0.39</v>
      </c>
      <c r="S54" s="20">
        <v>0.37</v>
      </c>
      <c r="T54" s="34" t="s">
        <v>30</v>
      </c>
    </row>
    <row r="55" spans="5:20" ht="14.25">
      <c r="E55" s="21">
        <v>0.77</v>
      </c>
      <c r="F55" s="18">
        <v>1.1400000000000001</v>
      </c>
      <c r="G55" s="66">
        <v>3.06</v>
      </c>
      <c r="H55" s="21">
        <v>110</v>
      </c>
      <c r="I55" s="18">
        <v>173.286431002277</v>
      </c>
      <c r="J55" s="66">
        <v>210.6402081577143</v>
      </c>
      <c r="K55" s="21">
        <v>135</v>
      </c>
      <c r="L55" s="18">
        <v>140.28753183996406</v>
      </c>
      <c r="M55" s="66">
        <v>135.29600037656712</v>
      </c>
      <c r="N55" s="21">
        <v>362</v>
      </c>
      <c r="O55" s="18">
        <v>550.144761372181</v>
      </c>
      <c r="P55" s="66">
        <v>556.58549616</v>
      </c>
      <c r="Q55" s="21">
        <v>4675</v>
      </c>
      <c r="R55" s="18">
        <v>6540.993255614861</v>
      </c>
      <c r="S55" s="66">
        <v>7013.041346297143</v>
      </c>
      <c r="T55" s="34" t="s">
        <v>35</v>
      </c>
    </row>
    <row r="56" spans="5:20" ht="15" thickBot="1">
      <c r="E56" s="23">
        <v>698</v>
      </c>
      <c r="F56" s="135">
        <v>897.33120405</v>
      </c>
      <c r="G56" s="38">
        <v>1940.6398665680001</v>
      </c>
      <c r="H56" s="23">
        <v>112111</v>
      </c>
      <c r="I56" s="135">
        <v>151726.7330880772</v>
      </c>
      <c r="J56" s="38">
        <v>161910.957182952</v>
      </c>
      <c r="K56" s="23">
        <v>71637</v>
      </c>
      <c r="L56" s="135">
        <v>71291.7856669574</v>
      </c>
      <c r="M56" s="38">
        <v>76125.2976649393</v>
      </c>
      <c r="N56" s="23">
        <v>138749</v>
      </c>
      <c r="O56" s="135">
        <v>167191.9600438323</v>
      </c>
      <c r="P56" s="38">
        <v>212123.140853263</v>
      </c>
      <c r="Q56" s="23">
        <v>1601065</v>
      </c>
      <c r="R56" s="135">
        <v>1677175.128632519</v>
      </c>
      <c r="S56" s="38">
        <v>1942237.4770341201</v>
      </c>
      <c r="T56" s="34" t="s">
        <v>62</v>
      </c>
    </row>
  </sheetData>
  <sheetProtection/>
  <mergeCells count="30">
    <mergeCell ref="H36:J36"/>
    <mergeCell ref="K36:M36"/>
    <mergeCell ref="N36:P36"/>
    <mergeCell ref="Q36:S36"/>
    <mergeCell ref="E36:G36"/>
    <mergeCell ref="E18:G18"/>
    <mergeCell ref="H18:J18"/>
    <mergeCell ref="K18:M18"/>
    <mergeCell ref="N18:P18"/>
    <mergeCell ref="Q18:S18"/>
    <mergeCell ref="E43:G43"/>
    <mergeCell ref="H43:J43"/>
    <mergeCell ref="K43:M43"/>
    <mergeCell ref="N43:P43"/>
    <mergeCell ref="Q43:S43"/>
    <mergeCell ref="E10:G10"/>
    <mergeCell ref="H10:J10"/>
    <mergeCell ref="K10:M10"/>
    <mergeCell ref="N10:P10"/>
    <mergeCell ref="Q10:S10"/>
    <mergeCell ref="E51:G51"/>
    <mergeCell ref="H51:J51"/>
    <mergeCell ref="K51:M51"/>
    <mergeCell ref="N51:P51"/>
    <mergeCell ref="Q51:S51"/>
    <mergeCell ref="E27:G27"/>
    <mergeCell ref="H27:J27"/>
    <mergeCell ref="K27:M27"/>
    <mergeCell ref="N27:P27"/>
    <mergeCell ref="Q27:S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2023-03-19T07:14:40Z</dcterms:modified>
  <cp:category/>
  <cp:version/>
  <cp:contentType/>
  <cp:contentStatus/>
</cp:coreProperties>
</file>