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U:\hanoch\ועדות\ועדת השקעות\מדיניות מוצהרת\"/>
    </mc:Choice>
  </mc:AlternateContent>
  <xr:revisionPtr revIDLastSave="0" documentId="13_ncr:1_{2AF34CB0-BF2D-4935-B156-7B0F0054CB62}" xr6:coauthVersionLast="47" xr6:coauthVersionMax="47" xr10:uidLastSave="{00000000-0000-0000-0000-000000000000}"/>
  <bookViews>
    <workbookView xWindow="-28920" yWindow="-120" windowWidth="29040" windowHeight="15720" firstSheet="1" activeTab="1" xr2:uid="{00000000-000D-0000-FFFF-FFFF00000000}"/>
  </bookViews>
  <sheets>
    <sheet name="תגמולים עד 50" sheetId="8" r:id="rId1"/>
    <sheet name="תגמולים 50-60" sheetId="5" r:id="rId2"/>
    <sheet name="תגמולים - מעל 60" sheetId="4" r:id="rId3"/>
    <sheet name="תגמולים - מחקה מדד 500 S&amp;P" sheetId="19" r:id="rId4"/>
    <sheet name="תגמולים - מסלול מנייתי" sheetId="13" r:id="rId5"/>
    <sheet name="פיצויים" sheetId="2" r:id="rId6"/>
    <sheet name="השתלמות" sheetId="3" r:id="rId7"/>
    <sheet name="השתלמות מניות" sheetId="15" r:id="rId8"/>
    <sheet name="קופת גמל להשקעה כללי" sheetId="9" r:id="rId9"/>
    <sheet name="קופת גמל להשקעה מניות" sheetId="16" r:id="rId10"/>
    <sheet name="היבטים של השקעות אחראיות" sheetId="7"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6" l="1"/>
  <c r="K8" i="16"/>
  <c r="I10" i="15"/>
  <c r="K8" i="13"/>
  <c r="K20" i="5"/>
  <c r="I10" i="13"/>
  <c r="D22" i="13"/>
  <c r="D22" i="16"/>
  <c r="D22" i="15"/>
  <c r="G22" i="3"/>
  <c r="K20" i="3"/>
  <c r="I16" i="3"/>
  <c r="D22" i="19"/>
  <c r="E22" i="2"/>
  <c r="C22" i="19"/>
  <c r="G6" i="19"/>
  <c r="I6" i="19"/>
  <c r="G8" i="19"/>
  <c r="I8" i="19"/>
  <c r="G10" i="19"/>
  <c r="I10" i="19"/>
  <c r="G16" i="19"/>
  <c r="G18" i="19"/>
  <c r="I18" i="19"/>
  <c r="G20" i="19"/>
  <c r="I20" i="19"/>
  <c r="E22" i="19"/>
  <c r="G24" i="19"/>
  <c r="I24" i="19"/>
  <c r="G22" i="4" l="1"/>
  <c r="K21" i="8"/>
  <c r="I16" i="8"/>
  <c r="K16" i="3" l="1"/>
  <c r="K24" i="16"/>
  <c r="I24" i="16"/>
  <c r="G22" i="16"/>
  <c r="E22" i="16"/>
  <c r="K20" i="16"/>
  <c r="I20" i="16"/>
  <c r="K18" i="16"/>
  <c r="I18" i="16"/>
  <c r="I16" i="16"/>
  <c r="K10" i="16"/>
  <c r="I8" i="16"/>
  <c r="K6" i="16"/>
  <c r="I6" i="16"/>
  <c r="K24" i="15"/>
  <c r="I24" i="15"/>
  <c r="G22" i="15"/>
  <c r="E22" i="15"/>
  <c r="K20" i="15"/>
  <c r="I20" i="15"/>
  <c r="K18" i="15"/>
  <c r="I18" i="15"/>
  <c r="I16" i="15"/>
  <c r="K10" i="15"/>
  <c r="I8" i="15"/>
  <c r="K6" i="15"/>
  <c r="I6" i="15"/>
  <c r="E22" i="13"/>
  <c r="K24" i="13"/>
  <c r="I24" i="13"/>
  <c r="G22" i="13"/>
  <c r="K20" i="13"/>
  <c r="I20" i="13"/>
  <c r="K18" i="13"/>
  <c r="I18" i="13"/>
  <c r="I16" i="13"/>
  <c r="K10" i="13"/>
  <c r="I8" i="13"/>
  <c r="K6" i="13"/>
  <c r="I6" i="13"/>
  <c r="D22" i="2"/>
  <c r="D22" i="4"/>
  <c r="E22" i="4"/>
  <c r="G23" i="8"/>
  <c r="G22" i="5" l="1"/>
  <c r="G22" i="2"/>
  <c r="G23" i="9"/>
  <c r="K10" i="8"/>
  <c r="K17" i="9"/>
  <c r="I17" i="9"/>
  <c r="I10" i="9"/>
  <c r="K18" i="4" l="1"/>
  <c r="I18" i="4"/>
  <c r="E23" i="9"/>
  <c r="D23" i="9"/>
  <c r="E22" i="3"/>
  <c r="D22" i="3"/>
  <c r="D23" i="8"/>
  <c r="D22" i="5"/>
  <c r="E22" i="5"/>
  <c r="E23" i="8"/>
  <c r="I8" i="8" l="1"/>
  <c r="K19" i="9" l="1"/>
  <c r="K8" i="9"/>
  <c r="K25" i="9"/>
  <c r="I25" i="9"/>
  <c r="I21" i="9"/>
  <c r="I19" i="9"/>
  <c r="K10" i="9"/>
  <c r="I8" i="9"/>
  <c r="K6" i="9"/>
  <c r="I6" i="9"/>
  <c r="I20" i="5"/>
  <c r="I18" i="5"/>
  <c r="K24" i="3" l="1"/>
  <c r="I24" i="3"/>
  <c r="I20" i="3"/>
  <c r="K18" i="3"/>
  <c r="I18" i="3"/>
  <c r="K10" i="3"/>
  <c r="I10" i="3"/>
  <c r="K8" i="3"/>
  <c r="I8" i="3"/>
  <c r="K6" i="3"/>
  <c r="I6" i="3"/>
  <c r="K18" i="2"/>
  <c r="I18" i="2"/>
  <c r="K24" i="2"/>
  <c r="I24" i="2"/>
  <c r="K20" i="2"/>
  <c r="I20" i="2"/>
  <c r="K16" i="2"/>
  <c r="I16" i="2"/>
  <c r="K10" i="2"/>
  <c r="I10" i="2"/>
  <c r="K8" i="2"/>
  <c r="I8" i="2"/>
  <c r="K6" i="2"/>
  <c r="I6" i="2"/>
  <c r="K20" i="4" l="1"/>
  <c r="I20" i="4"/>
  <c r="K24" i="4"/>
  <c r="I24" i="4"/>
  <c r="K10" i="4"/>
  <c r="I10" i="4"/>
  <c r="K8" i="4"/>
  <c r="I8" i="4"/>
  <c r="K6" i="4"/>
  <c r="I6" i="4"/>
  <c r="I21" i="8"/>
  <c r="K19" i="8"/>
  <c r="I19" i="8"/>
  <c r="I6" i="8"/>
  <c r="K6" i="8"/>
  <c r="K8" i="8"/>
  <c r="I10" i="8"/>
  <c r="K16" i="8"/>
  <c r="I25" i="8"/>
  <c r="K25" i="8"/>
  <c r="K16" i="5" l="1"/>
  <c r="K24" i="5" l="1"/>
  <c r="I24" i="5"/>
  <c r="I16" i="5"/>
  <c r="K10" i="5"/>
  <c r="I10" i="5"/>
  <c r="K8" i="5"/>
  <c r="I8" i="5"/>
  <c r="K6" i="5"/>
  <c r="I6" i="5"/>
</calcChain>
</file>

<file path=xl/sharedStrings.xml><?xml version="1.0" encoding="utf-8"?>
<sst xmlns="http://schemas.openxmlformats.org/spreadsheetml/2006/main" count="498" uniqueCount="61">
  <si>
    <t>אפיק ההשקעה</t>
  </si>
  <si>
    <t>טווח הסטיה</t>
  </si>
  <si>
    <t>גבולות שיעור החשיפה הצפויה</t>
  </si>
  <si>
    <t>מדד ייחוס</t>
  </si>
  <si>
    <t>אג"ח ממשלתי</t>
  </si>
  <si>
    <t>+/- 5%</t>
  </si>
  <si>
    <t>אג"ח חברות</t>
  </si>
  <si>
    <t>+/- 6%</t>
  </si>
  <si>
    <t>מניות</t>
  </si>
  <si>
    <t>*</t>
  </si>
  <si>
    <t xml:space="preserve">נדל"ן </t>
  </si>
  <si>
    <t>השקעות אלטרנטיביות</t>
  </si>
  <si>
    <t>סה"כ</t>
  </si>
  <si>
    <t>חשיפה למט"ח</t>
  </si>
  <si>
    <t>-</t>
  </si>
  <si>
    <t>מדד מחירי הדירות בבעלות</t>
  </si>
  <si>
    <t>מק"מ</t>
  </si>
  <si>
    <t>**</t>
  </si>
  <si>
    <t xml:space="preserve">מדיניות השקעות אחראיות </t>
  </si>
  <si>
    <t xml:space="preserve">במסגרת פעילות ההשקעות של החברה, יישקלו שיקולים הנוגעים להשקעות אחראיות כמפורט להלן: </t>
  </si>
  <si>
    <t xml:space="preserve">•        במסגרת שיקולי ההשקעה יילקחו בחשבון שיקולים הנוגעים לאיכות הממשל התאגידי בתאגיד נשוא ההשקעה (בין אם מדובר בהשקעות אקוויטי ובין אם מדובר בהשקעות חוב). היישום בפועל של היבטי ממשל תאגידי יבוצע בהתאם לאמות המידה תחום הממשל התאגידי אותו אימצה ועדת ההשקעות של החברה וכן במסגרת אפשרויות השפעה המוקנות לחברה במסגרת השתתפות באסיפות כלליות של בעלי המניות ו/או אסיפות חוב. </t>
  </si>
  <si>
    <t xml:space="preserve">•        החברה תשאף לשיפור באיכות הממשל התאגידי בתאגידים המוחזקים בתיק ההשקעות ובהתאם לעקרונות המודל המיושם בחברה, תיזום פגישות עם תאגידים המדורגים בדירוגים הנמוכים ותנסה להפעיל את השפעתה לשיפור איכות הממשל התאגידי. </t>
  </si>
  <si>
    <t xml:space="preserve">•      במסגרת בחינת השקעות לא סחירות או ביצוע השקעה מהותית בתחום הסחיר (הקצאת פרטית, רכישת נתח משמעותי וכיו"ב), במסגרת הדיון בהצעת ההשקעה, יימסר גילוי בפני ועדת ההשקעות על הרקע של בעלי השליטה בתאגיד, בנוסף לגילוי בנוגע לאיכות הממשל התאגידי בתאגיד נשוא ההשקעה. </t>
  </si>
  <si>
    <t xml:space="preserve">•        כמו כן ובהתייחס להיבטים נוספים של השקעות אחראיות, ובפרט בתחום איכות הסביבה, החברה תבחן במסגרת כל החלטת השקעה את ההשפעה הסביבתית ואת ההשלכות הכלכליות שלה על שווי ההשקעה. במקרה ותובא לפתחה של החברה הצעות השקעה בעלות מאפיינים כלכליים דומים או זהים – תינתן עדיפות להשקעות הטומנות בחובן גם ערכים מתחום עולם ההשקעות האחראיות (לדוגמה מתן העדפה השקעה בתחום האנרגיה המתחדשת אל מול השקעה בחברות מתחום האנרגיות המסורתיות בתשואה דומה או זהה). </t>
  </si>
  <si>
    <t xml:space="preserve">•      זאת ועוד, החברה תבחן ותעמיק את מדיניותה בנוגע ליישום שיקולים הנוגעים להשקעות אחראיות, מדי שנה, ותביא לאישור של ועדת ההשקות את ההצעות לשינויים במדיניותה. </t>
  </si>
  <si>
    <t>•      עיקרי השיקולים כאמור יפורסמו במסגרת הצהרת המדיניות השנתית של החברה באתר האינטרנט של החברה ובדיוור הישיר לציבור העמיתים.</t>
  </si>
  <si>
    <t>מזומן (שקל ומט"ח)</t>
  </si>
  <si>
    <t>מתוכו: מניות ישראליות</t>
  </si>
  <si>
    <t>מתוכו: מניות חו"ל</t>
  </si>
  <si>
    <t>ללא טווח סטייה</t>
  </si>
  <si>
    <t>***</t>
  </si>
  <si>
    <t>* כולל הלוואות, פקדונות והלוואות עמיתים</t>
  </si>
  <si>
    <t>30% - iBoxx USD Liquid High Yield</t>
  </si>
  <si>
    <t>מדד תל בונד 60 - 70%</t>
  </si>
  <si>
    <t xml:space="preserve"> Burgiss Private Equity</t>
  </si>
  <si>
    <t>כולל קרנות השקעה, קרנות גידור לא מנייתיות, מניות לא סחירות והון סיכון***</t>
  </si>
  <si>
    <t>כולל קרנות סל, קרנות מחקות, ETF , קרנות גידור מניות  **</t>
  </si>
  <si>
    <t>כולל קרנות סל, קרנות מחקות, ETF , קרנות גידור מניות **</t>
  </si>
  <si>
    <t>כולל קרנות סל, קרנות מחקות, ETF, קרנות גידור מניות **</t>
  </si>
  <si>
    <t>כולל קרנות סל, קרנות מחקות, ETF , קרנות גידור מניות**</t>
  </si>
  <si>
    <t>מדד אג"ח ממשלתי כללי 70%</t>
  </si>
  <si>
    <t>30% ICE U.S. Treasury 7-10 Year Bond Index</t>
  </si>
  <si>
    <t>מגבלת עמלת ניהול חיצוני</t>
  </si>
  <si>
    <t>מדד 500 S&amp;P</t>
  </si>
  <si>
    <t xml:space="preserve">דולר </t>
  </si>
  <si>
    <t>מדיניות ההשקעות לשנת 2026 - קופת גמל להשקעה מניות</t>
  </si>
  <si>
    <t>מדיניות ההשקעות לשנת 2026 - עד גיל 50</t>
  </si>
  <si>
    <t>מדיניות 2025</t>
  </si>
  <si>
    <t>שיעור חשיפה צפוי לשנת 2026</t>
  </si>
  <si>
    <t>מדד ת"א 125 -  35%</t>
  </si>
  <si>
    <t>65% -  MSCI AC</t>
  </si>
  <si>
    <t>שיעור החשיפה 10.12.25</t>
  </si>
  <si>
    <t>מדיניות ההשקעות לשנת 2026 - גילאי 50-60</t>
  </si>
  <si>
    <t>מדיניות ההשקעות לשנת 2026 - 60 ומעלה</t>
  </si>
  <si>
    <t>מדיניות ההשקעות לשנת 2026 -  קופת גמל להשקעה מסלול כללי</t>
  </si>
  <si>
    <t>מדיניות ההשקעות לשנת 2026 - קרן השתלמות מניות</t>
  </si>
  <si>
    <t>מדיניות ההשקעות לשנת 2026 -  קרן השתלמות</t>
  </si>
  <si>
    <t>מדיניות 2026</t>
  </si>
  <si>
    <t>מדיניות ההשקעות לשנת 2026 - קופת הפיצויים</t>
  </si>
  <si>
    <t>מדיניות ההשקעות לשנת 2026 - המסלול המנייתי</t>
  </si>
  <si>
    <t>מדיניות ההשקעות לשנת 2026 - תגמולים - מחקה מדד 500 S&amp;P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</si>
</sst>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charset val="177"/>
    </font>
    <font>
      <sz val="10"/>
      <name val="Arial"/>
      <family val="2"/>
    </font>
    <font>
      <sz val="12"/>
      <name val="Arial"/>
      <family val="2"/>
    </font>
    <font>
      <b/>
      <sz val="12"/>
      <name val="Arial"/>
      <family val="2"/>
    </font>
    <font>
      <u/>
      <sz val="12"/>
      <name val="Arial"/>
      <family val="2"/>
    </font>
    <font>
      <i/>
      <sz val="12"/>
      <name val="Arial"/>
      <family val="2"/>
    </font>
    <font>
      <b/>
      <sz val="14"/>
      <name val="Arial"/>
      <family val="2"/>
    </font>
    <font>
      <sz val="14"/>
      <name val="Arial"/>
      <family val="2"/>
    </font>
    <font>
      <sz val="11"/>
      <name val="Symbol"/>
      <family val="1"/>
      <charset val="2"/>
    </font>
    <font>
      <sz val="12"/>
      <color theme="1"/>
      <name val="Arial"/>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6">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78">
    <xf numFmtId="0" fontId="0" fillId="0" borderId="0" xfId="0"/>
    <xf numFmtId="0" fontId="0" fillId="0" borderId="0" xfId="0" applyAlignment="1">
      <alignment vertical="top" wrapText="1"/>
    </xf>
    <xf numFmtId="0" fontId="2" fillId="0" borderId="0" xfId="0" applyFont="1"/>
    <xf numFmtId="0" fontId="3" fillId="0" borderId="0" xfId="0" applyFont="1" applyAlignment="1">
      <alignment horizontal="center" vertical="top" wrapText="1"/>
    </xf>
    <xf numFmtId="0" fontId="3" fillId="0" borderId="0" xfId="0" applyFont="1"/>
    <xf numFmtId="0" fontId="2" fillId="0" borderId="0" xfId="0" applyFont="1" applyAlignment="1">
      <alignment horizontal="center"/>
    </xf>
    <xf numFmtId="9" fontId="2" fillId="0" borderId="0" xfId="0" applyNumberFormat="1" applyFont="1" applyAlignment="1">
      <alignment horizontal="center"/>
    </xf>
    <xf numFmtId="49" fontId="2" fillId="0" borderId="0" xfId="0" applyNumberFormat="1" applyFont="1" applyAlignment="1">
      <alignment horizontal="center"/>
    </xf>
    <xf numFmtId="9" fontId="2" fillId="0" borderId="0" xfId="0" applyNumberFormat="1" applyFont="1" applyAlignment="1">
      <alignment horizontal="left"/>
    </xf>
    <xf numFmtId="0" fontId="5" fillId="0" borderId="0" xfId="0" applyFont="1"/>
    <xf numFmtId="9" fontId="5" fillId="0" borderId="0" xfId="0" applyNumberFormat="1" applyFont="1" applyAlignment="1">
      <alignment horizontal="center"/>
    </xf>
    <xf numFmtId="9" fontId="5" fillId="0" borderId="2" xfId="0" applyNumberFormat="1" applyFont="1" applyBorder="1" applyAlignment="1">
      <alignment horizontal="center"/>
    </xf>
    <xf numFmtId="9" fontId="2" fillId="0" borderId="2" xfId="0" applyNumberFormat="1" applyFont="1" applyBorder="1" applyAlignment="1">
      <alignment horizontal="left"/>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9" fontId="2" fillId="0" borderId="0" xfId="0" applyNumberFormat="1" applyFont="1" applyAlignment="1">
      <alignment horizontal="right"/>
    </xf>
    <xf numFmtId="9" fontId="5" fillId="0" borderId="0" xfId="0" applyNumberFormat="1" applyFont="1" applyAlignment="1">
      <alignment horizontal="left"/>
    </xf>
    <xf numFmtId="9" fontId="5" fillId="0" borderId="0" xfId="0" applyNumberFormat="1" applyFont="1" applyAlignment="1">
      <alignment horizontal="right"/>
    </xf>
    <xf numFmtId="9" fontId="5" fillId="0" borderId="2" xfId="0" applyNumberFormat="1" applyFont="1" applyBorder="1" applyAlignment="1">
      <alignment horizontal="left"/>
    </xf>
    <xf numFmtId="9" fontId="5" fillId="0" borderId="2" xfId="0" applyNumberFormat="1" applyFont="1" applyBorder="1" applyAlignment="1">
      <alignment horizontal="right"/>
    </xf>
    <xf numFmtId="9" fontId="5" fillId="0" borderId="0" xfId="1" applyFont="1" applyBorder="1" applyAlignment="1">
      <alignment horizontal="center"/>
    </xf>
    <xf numFmtId="0" fontId="2" fillId="0" borderId="2" xfId="0" applyFont="1" applyBorder="1"/>
    <xf numFmtId="9" fontId="2" fillId="0" borderId="0" xfId="0" applyNumberFormat="1" applyFont="1"/>
    <xf numFmtId="49" fontId="2" fillId="0" borderId="2" xfId="0" applyNumberFormat="1" applyFont="1" applyBorder="1" applyAlignment="1">
      <alignment horizontal="center"/>
    </xf>
    <xf numFmtId="9" fontId="2" fillId="0" borderId="0" xfId="1" applyFont="1" applyBorder="1" applyAlignment="1">
      <alignment horizontal="center"/>
    </xf>
    <xf numFmtId="0" fontId="3" fillId="2" borderId="0" xfId="0" applyFont="1" applyFill="1" applyAlignment="1">
      <alignment horizontal="center" vertical="top" wrapText="1"/>
    </xf>
    <xf numFmtId="9" fontId="2" fillId="2" borderId="0" xfId="0" applyNumberFormat="1" applyFont="1" applyFill="1" applyAlignment="1">
      <alignment horizontal="center"/>
    </xf>
    <xf numFmtId="0" fontId="2" fillId="2" borderId="0" xfId="0" applyFont="1" applyFill="1" applyAlignment="1">
      <alignment horizontal="center"/>
    </xf>
    <xf numFmtId="0" fontId="2" fillId="2" borderId="0" xfId="0" applyFont="1" applyFill="1"/>
    <xf numFmtId="9" fontId="2" fillId="2" borderId="2" xfId="0" applyNumberFormat="1" applyFont="1" applyFill="1" applyBorder="1" applyAlignment="1">
      <alignment horizontal="center"/>
    </xf>
    <xf numFmtId="9" fontId="2" fillId="2" borderId="2" xfId="1" applyFont="1" applyFill="1" applyBorder="1" applyAlignment="1">
      <alignment horizontal="center"/>
    </xf>
    <xf numFmtId="0" fontId="3" fillId="3" borderId="0" xfId="0" applyFont="1" applyFill="1" applyAlignment="1">
      <alignment horizontal="center" vertical="top" wrapText="1"/>
    </xf>
    <xf numFmtId="9" fontId="2" fillId="3" borderId="0" xfId="0" applyNumberFormat="1" applyFont="1" applyFill="1" applyAlignment="1">
      <alignment horizontal="center"/>
    </xf>
    <xf numFmtId="0" fontId="2" fillId="3" borderId="0" xfId="0" applyFont="1" applyFill="1" applyAlignment="1">
      <alignment horizontal="center"/>
    </xf>
    <xf numFmtId="0" fontId="5" fillId="3" borderId="0" xfId="0" applyFont="1" applyFill="1"/>
    <xf numFmtId="9" fontId="5" fillId="3" borderId="0" xfId="1" applyFont="1" applyFill="1" applyAlignment="1">
      <alignment horizontal="center"/>
    </xf>
    <xf numFmtId="9" fontId="5" fillId="3" borderId="2" xfId="1" applyFont="1" applyFill="1" applyBorder="1" applyAlignment="1">
      <alignment horizontal="center"/>
    </xf>
    <xf numFmtId="9" fontId="2" fillId="3" borderId="0" xfId="0" applyNumberFormat="1" applyFont="1" applyFill="1"/>
    <xf numFmtId="0" fontId="2" fillId="3" borderId="0" xfId="0" applyFont="1" applyFill="1"/>
    <xf numFmtId="9" fontId="2" fillId="3" borderId="2" xfId="1" applyFont="1" applyFill="1" applyBorder="1" applyAlignment="1">
      <alignment horizontal="center"/>
    </xf>
    <xf numFmtId="9" fontId="6" fillId="0" borderId="0" xfId="0" applyNumberFormat="1" applyFont="1" applyAlignment="1">
      <alignment horizontal="center"/>
    </xf>
    <xf numFmtId="9" fontId="6" fillId="0" borderId="2" xfId="0" applyNumberFormat="1" applyFont="1" applyBorder="1" applyAlignment="1">
      <alignment horizontal="center"/>
    </xf>
    <xf numFmtId="0" fontId="6" fillId="0" borderId="0" xfId="0" applyFont="1"/>
    <xf numFmtId="0" fontId="7" fillId="0" borderId="0" xfId="0" applyFont="1" applyAlignment="1">
      <alignment horizontal="center"/>
    </xf>
    <xf numFmtId="9" fontId="2" fillId="3" borderId="2" xfId="0" applyNumberFormat="1" applyFont="1" applyFill="1" applyBorder="1" applyAlignment="1">
      <alignment horizontal="center"/>
    </xf>
    <xf numFmtId="0" fontId="3" fillId="0" borderId="1" xfId="0" applyFont="1" applyBorder="1" applyAlignment="1">
      <alignment horizontal="center" vertical="top" wrapText="1"/>
    </xf>
    <xf numFmtId="0" fontId="6" fillId="0" borderId="0" xfId="0" applyFont="1" applyAlignment="1">
      <alignment horizontal="center"/>
    </xf>
    <xf numFmtId="0" fontId="8" fillId="0" borderId="0" xfId="0" applyFont="1" applyAlignment="1">
      <alignment horizontal="right" vertical="center" readingOrder="2"/>
    </xf>
    <xf numFmtId="0" fontId="1" fillId="0" borderId="0" xfId="2"/>
    <xf numFmtId="0" fontId="2" fillId="0" borderId="2" xfId="2" applyFont="1" applyBorder="1"/>
    <xf numFmtId="9" fontId="2" fillId="0" borderId="2" xfId="2" applyNumberFormat="1" applyFont="1" applyBorder="1" applyAlignment="1">
      <alignment horizontal="right"/>
    </xf>
    <xf numFmtId="9" fontId="2" fillId="0" borderId="2" xfId="2" applyNumberFormat="1" applyFont="1" applyBorder="1" applyAlignment="1">
      <alignment horizontal="center"/>
    </xf>
    <xf numFmtId="9" fontId="2" fillId="0" borderId="2" xfId="2" applyNumberFormat="1" applyFont="1" applyBorder="1" applyAlignment="1">
      <alignment horizontal="left"/>
    </xf>
    <xf numFmtId="49" fontId="2" fillId="0" borderId="2" xfId="2" applyNumberFormat="1" applyFont="1" applyBorder="1" applyAlignment="1">
      <alignment horizontal="center"/>
    </xf>
    <xf numFmtId="9" fontId="6" fillId="0" borderId="2" xfId="2" applyNumberFormat="1" applyFont="1" applyBorder="1" applyAlignment="1">
      <alignment horizontal="center"/>
    </xf>
    <xf numFmtId="0" fontId="2" fillId="0" borderId="0" xfId="2" applyFont="1"/>
    <xf numFmtId="0" fontId="3" fillId="0" borderId="2" xfId="2" applyFont="1" applyBorder="1"/>
    <xf numFmtId="0" fontId="2" fillId="3" borderId="0" xfId="2" applyFont="1" applyFill="1"/>
    <xf numFmtId="0" fontId="2" fillId="2" borderId="0" xfId="2" applyFont="1" applyFill="1"/>
    <xf numFmtId="9" fontId="2" fillId="3" borderId="2" xfId="2" applyNumberFormat="1" applyFont="1" applyFill="1" applyBorder="1" applyAlignment="1">
      <alignment horizontal="center"/>
    </xf>
    <xf numFmtId="9" fontId="2" fillId="2" borderId="2" xfId="2" applyNumberFormat="1" applyFont="1" applyFill="1" applyBorder="1" applyAlignment="1">
      <alignment horizontal="center"/>
    </xf>
    <xf numFmtId="0" fontId="2" fillId="0" borderId="2" xfId="2" applyFont="1" applyBorder="1" applyAlignment="1">
      <alignment horizontal="center"/>
    </xf>
    <xf numFmtId="9" fontId="5" fillId="0" borderId="2" xfId="2" applyNumberFormat="1" applyFont="1" applyBorder="1" applyAlignment="1">
      <alignment horizontal="right"/>
    </xf>
    <xf numFmtId="9" fontId="9" fillId="4" borderId="0" xfId="2" applyNumberFormat="1" applyFont="1" applyFill="1"/>
    <xf numFmtId="0" fontId="9" fillId="4" borderId="2" xfId="2" applyFont="1" applyFill="1" applyBorder="1" applyAlignment="1">
      <alignment horizontal="center" vertical="center"/>
    </xf>
    <xf numFmtId="0" fontId="9" fillId="4" borderId="0" xfId="2" applyFont="1" applyFill="1" applyAlignment="1">
      <alignment horizontal="center" vertical="center"/>
    </xf>
    <xf numFmtId="9" fontId="2" fillId="0" borderId="0" xfId="2" applyNumberFormat="1" applyFont="1"/>
    <xf numFmtId="9" fontId="2" fillId="3" borderId="0" xfId="2" applyNumberFormat="1" applyFont="1" applyFill="1"/>
    <xf numFmtId="9" fontId="5" fillId="0" borderId="2" xfId="2" applyNumberFormat="1" applyFont="1" applyBorder="1" applyAlignment="1">
      <alignment horizontal="center"/>
    </xf>
    <xf numFmtId="9" fontId="5" fillId="0" borderId="2" xfId="2" applyNumberFormat="1" applyFont="1" applyBorder="1" applyAlignment="1">
      <alignment horizontal="left"/>
    </xf>
    <xf numFmtId="49" fontId="2" fillId="0" borderId="0" xfId="2" applyNumberFormat="1" applyFont="1" applyAlignment="1">
      <alignment horizontal="center"/>
    </xf>
    <xf numFmtId="9" fontId="5" fillId="0" borderId="0" xfId="2" applyNumberFormat="1" applyFont="1" applyAlignment="1">
      <alignment horizontal="right"/>
    </xf>
    <xf numFmtId="9" fontId="5" fillId="0" borderId="0" xfId="2" applyNumberFormat="1" applyFont="1" applyAlignment="1">
      <alignment horizontal="center"/>
    </xf>
    <xf numFmtId="9" fontId="5" fillId="0" borderId="0" xfId="2" applyNumberFormat="1" applyFont="1" applyAlignment="1">
      <alignment horizontal="left"/>
    </xf>
    <xf numFmtId="9" fontId="2" fillId="2" borderId="0" xfId="2" applyNumberFormat="1" applyFont="1" applyFill="1" applyAlignment="1">
      <alignment horizontal="center"/>
    </xf>
    <xf numFmtId="0" fontId="5" fillId="0" borderId="0" xfId="2" applyFont="1"/>
    <xf numFmtId="0" fontId="2" fillId="3" borderId="0" xfId="2" applyFont="1" applyFill="1" applyAlignment="1">
      <alignment horizontal="center"/>
    </xf>
    <xf numFmtId="9" fontId="2" fillId="0" borderId="0" xfId="2" applyNumberFormat="1" applyFont="1" applyAlignment="1">
      <alignment horizontal="right"/>
    </xf>
    <xf numFmtId="9" fontId="2" fillId="0" borderId="0" xfId="2" applyNumberFormat="1" applyFont="1" applyAlignment="1">
      <alignment horizontal="center"/>
    </xf>
    <xf numFmtId="9" fontId="2" fillId="0" borderId="0" xfId="2" applyNumberFormat="1" applyFont="1" applyAlignment="1">
      <alignment horizontal="left"/>
    </xf>
    <xf numFmtId="0" fontId="2" fillId="0" borderId="0" xfId="2" applyFont="1" applyAlignment="1">
      <alignment horizontal="center"/>
    </xf>
    <xf numFmtId="0" fontId="2" fillId="2" borderId="0" xfId="2" applyFont="1" applyFill="1" applyAlignment="1">
      <alignment horizontal="center"/>
    </xf>
    <xf numFmtId="0" fontId="4" fillId="0" borderId="0" xfId="2" applyFont="1"/>
    <xf numFmtId="9" fontId="6" fillId="0" borderId="0" xfId="2" applyNumberFormat="1" applyFont="1" applyAlignment="1">
      <alignment horizontal="center"/>
    </xf>
    <xf numFmtId="9" fontId="2" fillId="3" borderId="0" xfId="2" applyNumberFormat="1" applyFont="1" applyFill="1" applyAlignment="1">
      <alignment horizontal="center"/>
    </xf>
    <xf numFmtId="0" fontId="3" fillId="0" borderId="0" xfId="2" applyFont="1"/>
    <xf numFmtId="0" fontId="1" fillId="0" borderId="0" xfId="2" applyAlignment="1">
      <alignment vertical="top" wrapText="1"/>
    </xf>
    <xf numFmtId="0" fontId="3" fillId="0" borderId="0" xfId="2" applyFont="1" applyAlignment="1">
      <alignment horizontal="center" vertical="top" wrapText="1"/>
    </xf>
    <xf numFmtId="0" fontId="3" fillId="3" borderId="0" xfId="2" applyFont="1" applyFill="1" applyAlignment="1">
      <alignment horizontal="center" vertical="top" wrapText="1"/>
    </xf>
    <xf numFmtId="0" fontId="3" fillId="2" borderId="0" xfId="2" applyFont="1" applyFill="1" applyAlignment="1">
      <alignment horizontal="center" vertical="top" wrapText="1"/>
    </xf>
    <xf numFmtId="0" fontId="3" fillId="0" borderId="1" xfId="2" applyFont="1" applyBorder="1" applyAlignment="1">
      <alignment horizontal="center" vertical="top" wrapText="1"/>
    </xf>
    <xf numFmtId="0" fontId="3" fillId="3" borderId="1" xfId="2" applyFont="1" applyFill="1" applyBorder="1" applyAlignment="1">
      <alignment horizontal="center" vertical="top" wrapText="1"/>
    </xf>
    <xf numFmtId="0" fontId="3" fillId="2" borderId="1" xfId="2" applyFont="1" applyFill="1" applyBorder="1" applyAlignment="1">
      <alignment horizontal="center" vertical="top" wrapText="1"/>
    </xf>
    <xf numFmtId="0" fontId="7" fillId="0" borderId="0" xfId="2" applyFont="1" applyAlignment="1">
      <alignment horizontal="center"/>
    </xf>
    <xf numFmtId="164" fontId="2" fillId="3" borderId="2" xfId="1" applyNumberFormat="1" applyFont="1" applyFill="1" applyBorder="1" applyAlignment="1">
      <alignment horizontal="center"/>
    </xf>
    <xf numFmtId="0" fontId="1" fillId="0" borderId="0" xfId="2" applyAlignment="1">
      <alignment readingOrder="2"/>
    </xf>
    <xf numFmtId="0" fontId="1" fillId="0" borderId="0" xfId="2" applyAlignment="1">
      <alignment horizontal="right" readingOrder="2"/>
    </xf>
    <xf numFmtId="0" fontId="0" fillId="0" borderId="0" xfId="0" applyAlignment="1">
      <alignment readingOrder="1"/>
    </xf>
    <xf numFmtId="0" fontId="2" fillId="4" borderId="0" xfId="2" applyFont="1" applyFill="1"/>
    <xf numFmtId="0" fontId="1" fillId="4" borderId="0" xfId="2" applyFill="1"/>
    <xf numFmtId="0" fontId="7" fillId="4" borderId="0" xfId="2" applyFont="1" applyFill="1" applyAlignment="1">
      <alignment horizontal="center"/>
    </xf>
    <xf numFmtId="0" fontId="3" fillId="4" borderId="0" xfId="2" applyFont="1" applyFill="1" applyAlignment="1">
      <alignment horizontal="center" vertical="top" wrapText="1"/>
    </xf>
    <xf numFmtId="0" fontId="1" fillId="4" borderId="0" xfId="2" applyFill="1" applyAlignment="1">
      <alignment vertical="top" wrapText="1"/>
    </xf>
    <xf numFmtId="0" fontId="3" fillId="4" borderId="0" xfId="2" applyFont="1" applyFill="1"/>
    <xf numFmtId="9" fontId="2" fillId="4" borderId="0" xfId="2" applyNumberFormat="1" applyFont="1" applyFill="1" applyAlignment="1">
      <alignment horizontal="center"/>
    </xf>
    <xf numFmtId="9" fontId="6" fillId="4" borderId="0" xfId="2" applyNumberFormat="1" applyFont="1" applyFill="1" applyAlignment="1">
      <alignment horizontal="center"/>
    </xf>
    <xf numFmtId="49" fontId="2" fillId="4" borderId="0" xfId="2" applyNumberFormat="1" applyFont="1" applyFill="1" applyAlignment="1">
      <alignment horizontal="center"/>
    </xf>
    <xf numFmtId="9" fontId="2" fillId="4" borderId="0" xfId="2" applyNumberFormat="1" applyFont="1" applyFill="1" applyAlignment="1">
      <alignment horizontal="left"/>
    </xf>
    <xf numFmtId="9" fontId="2" fillId="4" borderId="0" xfId="2" applyNumberFormat="1" applyFont="1" applyFill="1" applyAlignment="1">
      <alignment horizontal="right"/>
    </xf>
    <xf numFmtId="0" fontId="2" fillId="4" borderId="0" xfId="2" applyFont="1" applyFill="1" applyAlignment="1">
      <alignment horizontal="center"/>
    </xf>
    <xf numFmtId="0" fontId="4" fillId="4" borderId="0" xfId="2" applyFont="1" applyFill="1"/>
    <xf numFmtId="0" fontId="5" fillId="4" borderId="0" xfId="2" applyFont="1" applyFill="1"/>
    <xf numFmtId="9" fontId="5" fillId="4" borderId="0" xfId="2" applyNumberFormat="1" applyFont="1" applyFill="1" applyAlignment="1">
      <alignment horizontal="left"/>
    </xf>
    <xf numFmtId="9" fontId="5" fillId="4" borderId="0" xfId="2" applyNumberFormat="1" applyFont="1" applyFill="1" applyAlignment="1">
      <alignment horizontal="center"/>
    </xf>
    <xf numFmtId="9" fontId="5" fillId="4" borderId="0" xfId="2" applyNumberFormat="1" applyFont="1" applyFill="1" applyAlignment="1">
      <alignment horizontal="right"/>
    </xf>
    <xf numFmtId="9" fontId="5" fillId="4" borderId="0" xfId="1" applyFont="1" applyFill="1" applyBorder="1" applyAlignment="1">
      <alignment horizontal="center"/>
    </xf>
    <xf numFmtId="9" fontId="2" fillId="4" borderId="0" xfId="2" applyNumberFormat="1" applyFont="1" applyFill="1"/>
    <xf numFmtId="9" fontId="2" fillId="4" borderId="0" xfId="1" applyFont="1" applyFill="1" applyBorder="1" applyAlignment="1">
      <alignment horizontal="center"/>
    </xf>
    <xf numFmtId="0" fontId="0" fillId="4" borderId="0" xfId="0" applyFill="1"/>
    <xf numFmtId="0" fontId="1" fillId="4" borderId="0" xfId="2" applyFill="1" applyAlignment="1">
      <alignment horizontal="right" readingOrder="2"/>
    </xf>
    <xf numFmtId="0" fontId="0" fillId="4" borderId="0" xfId="0" applyFill="1" applyAlignment="1">
      <alignment readingOrder="1"/>
    </xf>
    <xf numFmtId="0" fontId="1" fillId="4" borderId="0" xfId="2" applyFill="1" applyAlignment="1">
      <alignment readingOrder="2"/>
    </xf>
    <xf numFmtId="0" fontId="3" fillId="4" borderId="4" xfId="2" applyFont="1" applyFill="1" applyBorder="1" applyAlignment="1">
      <alignment horizontal="center" vertical="top" wrapText="1"/>
    </xf>
    <xf numFmtId="9" fontId="6" fillId="4" borderId="2" xfId="2" applyNumberFormat="1" applyFont="1" applyFill="1" applyBorder="1" applyAlignment="1">
      <alignment horizontal="center"/>
    </xf>
    <xf numFmtId="0" fontId="2" fillId="4" borderId="2" xfId="2" applyFont="1" applyFill="1" applyBorder="1" applyAlignment="1">
      <alignment horizontal="center"/>
    </xf>
    <xf numFmtId="0" fontId="2" fillId="4" borderId="2" xfId="2" applyFont="1" applyFill="1" applyBorder="1"/>
    <xf numFmtId="49" fontId="2" fillId="4" borderId="2" xfId="2" applyNumberFormat="1" applyFont="1" applyFill="1" applyBorder="1" applyAlignment="1">
      <alignment horizontal="center"/>
    </xf>
    <xf numFmtId="9" fontId="2" fillId="4" borderId="2" xfId="2" applyNumberFormat="1" applyFont="1" applyFill="1" applyBorder="1" applyAlignment="1">
      <alignment horizontal="center"/>
    </xf>
    <xf numFmtId="9" fontId="5" fillId="4" borderId="2" xfId="2" applyNumberFormat="1" applyFont="1" applyFill="1" applyBorder="1" applyAlignment="1">
      <alignment horizontal="right"/>
    </xf>
    <xf numFmtId="9" fontId="2" fillId="4" borderId="2" xfId="2" applyNumberFormat="1" applyFont="1" applyFill="1" applyBorder="1" applyAlignment="1">
      <alignment horizontal="left"/>
    </xf>
    <xf numFmtId="0" fontId="3" fillId="4" borderId="2" xfId="2" applyFont="1" applyFill="1" applyBorder="1"/>
    <xf numFmtId="9" fontId="2" fillId="4" borderId="2" xfId="2" applyNumberFormat="1" applyFont="1" applyFill="1" applyBorder="1" applyAlignment="1">
      <alignment horizontal="right"/>
    </xf>
    <xf numFmtId="0" fontId="1" fillId="4" borderId="3" xfId="2" applyFill="1" applyBorder="1"/>
    <xf numFmtId="9" fontId="2" fillId="3" borderId="2" xfId="0" applyNumberFormat="1" applyFont="1" applyFill="1" applyBorder="1"/>
    <xf numFmtId="9" fontId="2" fillId="0" borderId="2" xfId="1" applyFont="1" applyBorder="1" applyAlignment="1">
      <alignment horizontal="center"/>
    </xf>
    <xf numFmtId="9" fontId="5" fillId="3" borderId="0" xfId="0" applyNumberFormat="1" applyFont="1" applyFill="1"/>
    <xf numFmtId="9" fontId="0" fillId="3" borderId="0" xfId="0" applyNumberFormat="1" applyFill="1"/>
    <xf numFmtId="0" fontId="3" fillId="4" borderId="3"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3" borderId="3" xfId="2" applyFont="1" applyFill="1" applyBorder="1" applyAlignment="1">
      <alignment horizontal="center" vertical="top" wrapText="1"/>
    </xf>
    <xf numFmtId="10" fontId="2" fillId="0" borderId="0" xfId="0" applyNumberFormat="1" applyFont="1" applyAlignment="1">
      <alignment vertical="center"/>
    </xf>
    <xf numFmtId="10" fontId="2" fillId="0" borderId="2" xfId="0" applyNumberFormat="1" applyFont="1" applyBorder="1" applyAlignment="1">
      <alignment vertical="center"/>
    </xf>
    <xf numFmtId="0" fontId="0" fillId="0" borderId="2" xfId="0" applyBorder="1"/>
    <xf numFmtId="0" fontId="1" fillId="0" borderId="2" xfId="2" applyBorder="1"/>
    <xf numFmtId="10" fontId="2" fillId="0" borderId="3" xfId="2" applyNumberFormat="1" applyFont="1" applyBorder="1" applyAlignment="1">
      <alignment vertical="center"/>
    </xf>
    <xf numFmtId="10" fontId="2" fillId="0" borderId="2" xfId="2" applyNumberFormat="1"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9" fontId="0" fillId="0" borderId="0" xfId="0" applyNumberFormat="1"/>
    <xf numFmtId="10" fontId="2" fillId="0" borderId="0" xfId="1" applyNumberFormat="1" applyFont="1" applyBorder="1" applyAlignment="1">
      <alignment vertical="center"/>
    </xf>
    <xf numFmtId="10" fontId="2" fillId="0" borderId="2" xfId="1" applyNumberFormat="1" applyFont="1" applyBorder="1" applyAlignment="1">
      <alignment vertical="center"/>
    </xf>
    <xf numFmtId="10" fontId="2" fillId="0" borderId="2" xfId="0" applyNumberFormat="1" applyFont="1" applyBorder="1" applyAlignment="1">
      <alignment horizontal="center"/>
    </xf>
    <xf numFmtId="10" fontId="2" fillId="0" borderId="3" xfId="0" applyNumberFormat="1" applyFont="1" applyBorder="1" applyAlignment="1">
      <alignment horizontal="center"/>
    </xf>
    <xf numFmtId="0" fontId="3" fillId="4" borderId="5" xfId="2" applyFont="1" applyFill="1" applyBorder="1" applyAlignment="1">
      <alignment horizontal="center" vertical="top" wrapText="1"/>
    </xf>
    <xf numFmtId="0" fontId="3" fillId="4" borderId="1" xfId="2" applyFont="1" applyFill="1" applyBorder="1" applyAlignment="1">
      <alignment horizontal="center" vertical="top" wrapText="1"/>
    </xf>
    <xf numFmtId="0" fontId="3" fillId="0" borderId="1" xfId="2" applyFont="1" applyBorder="1" applyAlignment="1">
      <alignment horizontal="center" vertical="top" wrapText="1"/>
    </xf>
    <xf numFmtId="0" fontId="6" fillId="0" borderId="0" xfId="2" applyFont="1" applyAlignment="1">
      <alignment horizontal="center"/>
    </xf>
    <xf numFmtId="0" fontId="3" fillId="0" borderId="0" xfId="2" applyFont="1" applyAlignment="1">
      <alignment horizontal="right"/>
    </xf>
    <xf numFmtId="0" fontId="3" fillId="0" borderId="2" xfId="2" applyFont="1" applyBorder="1" applyAlignment="1">
      <alignment horizontal="right"/>
    </xf>
    <xf numFmtId="10" fontId="2" fillId="0" borderId="0" xfId="2" applyNumberFormat="1" applyFont="1" applyAlignment="1">
      <alignment horizontal="center" vertical="center"/>
    </xf>
    <xf numFmtId="0" fontId="2" fillId="0" borderId="0" xfId="2" applyFont="1" applyAlignment="1">
      <alignment horizontal="center" vertical="center"/>
    </xf>
    <xf numFmtId="0" fontId="2" fillId="0" borderId="2" xfId="2" applyFont="1" applyBorder="1" applyAlignment="1">
      <alignment horizontal="center" vertical="center"/>
    </xf>
    <xf numFmtId="10" fontId="2" fillId="0" borderId="3" xfId="2" applyNumberFormat="1" applyFont="1" applyBorder="1" applyAlignment="1">
      <alignment horizontal="center" vertical="center"/>
    </xf>
    <xf numFmtId="10" fontId="2" fillId="0" borderId="2" xfId="2" applyNumberFormat="1" applyFont="1" applyBorder="1" applyAlignment="1">
      <alignment horizontal="center" vertical="center"/>
    </xf>
    <xf numFmtId="0" fontId="6" fillId="0" borderId="0" xfId="0" applyFont="1" applyAlignment="1">
      <alignment horizontal="center"/>
    </xf>
    <xf numFmtId="0" fontId="3" fillId="0" borderId="1" xfId="0" applyFont="1" applyBorder="1" applyAlignment="1">
      <alignment horizontal="center" vertical="top" wrapText="1"/>
    </xf>
    <xf numFmtId="10" fontId="2" fillId="0" borderId="3"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top"/>
    </xf>
    <xf numFmtId="10" fontId="2" fillId="0" borderId="0" xfId="0" applyNumberFormat="1" applyFont="1" applyAlignment="1">
      <alignment horizontal="center" vertical="center"/>
    </xf>
    <xf numFmtId="10" fontId="2" fillId="0" borderId="3" xfId="1" applyNumberFormat="1" applyFont="1" applyBorder="1" applyAlignment="1">
      <alignment horizontal="center" vertical="center"/>
    </xf>
    <xf numFmtId="10" fontId="2" fillId="0" borderId="2" xfId="1" applyNumberFormat="1" applyFont="1" applyBorder="1" applyAlignment="1">
      <alignment horizontal="center" vertical="center"/>
    </xf>
    <xf numFmtId="0" fontId="6" fillId="4" borderId="0" xfId="2" applyFont="1" applyFill="1" applyAlignment="1">
      <alignment horizontal="center"/>
    </xf>
    <xf numFmtId="0" fontId="3" fillId="4" borderId="3" xfId="2" applyFont="1" applyFill="1" applyBorder="1" applyAlignment="1">
      <alignment horizontal="center" vertical="top" wrapText="1"/>
    </xf>
    <xf numFmtId="0" fontId="2" fillId="0" borderId="0" xfId="0" applyFont="1" applyAlignment="1">
      <alignment horizontal="right" readingOrder="2"/>
    </xf>
    <xf numFmtId="0" fontId="2" fillId="0" borderId="0" xfId="0" applyFont="1" applyAlignment="1">
      <alignment horizontal="right" vertical="top" wrapText="1" readingOrder="2"/>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1"/>
  <sheetViews>
    <sheetView showGridLines="0" rightToLeft="1" zoomScale="92" zoomScaleNormal="100" workbookViewId="0">
      <selection activeCell="G6" sqref="G6:G25"/>
    </sheetView>
  </sheetViews>
  <sheetFormatPr defaultRowHeight="12.75" x14ac:dyDescent="0.2"/>
  <cols>
    <col min="1" max="1" width="4.42578125" style="48" customWidth="1"/>
    <col min="2" max="2" width="29.140625" style="48" customWidth="1"/>
    <col min="3" max="3" width="4.140625" style="48" customWidth="1"/>
    <col min="4" max="4" width="13.5703125" style="48" customWidth="1"/>
    <col min="5" max="5" width="15.42578125" style="48" customWidth="1"/>
    <col min="6" max="6" width="2.42578125" style="48" customWidth="1"/>
    <col min="7" max="7" width="17" style="48" customWidth="1"/>
    <col min="8" max="8" width="14.28515625" style="48" bestFit="1" customWidth="1"/>
    <col min="9" max="9" width="9" style="48" bestFit="1" customWidth="1"/>
    <col min="10" max="10" width="2" style="48" customWidth="1"/>
    <col min="11" max="11" width="20" style="48" customWidth="1"/>
    <col min="12" max="12" width="48.7109375" style="48" customWidth="1"/>
    <col min="13" max="13" width="18.5703125" style="48" customWidth="1"/>
    <col min="14" max="14" width="24.140625" style="48" customWidth="1"/>
    <col min="15" max="15" width="18.5703125" style="48" customWidth="1"/>
    <col min="16" max="16384" width="9.140625" style="48"/>
  </cols>
  <sheetData>
    <row r="2" spans="1:14" ht="18" x14ac:dyDescent="0.25">
      <c r="A2" s="55"/>
      <c r="B2" s="156" t="s">
        <v>46</v>
      </c>
      <c r="C2" s="156"/>
      <c r="D2" s="156"/>
      <c r="E2" s="156"/>
      <c r="F2" s="156"/>
      <c r="G2" s="156"/>
      <c r="H2" s="156"/>
      <c r="I2" s="156"/>
      <c r="J2" s="156"/>
      <c r="K2" s="156"/>
      <c r="L2" s="156"/>
    </row>
    <row r="3" spans="1:14" ht="18" x14ac:dyDescent="0.25">
      <c r="A3" s="55"/>
      <c r="B3" s="93"/>
      <c r="C3" s="93"/>
      <c r="D3" s="93"/>
      <c r="E3" s="93"/>
      <c r="F3" s="93"/>
      <c r="G3" s="93"/>
      <c r="H3" s="93"/>
      <c r="I3" s="93"/>
      <c r="J3" s="93"/>
      <c r="K3" s="93"/>
      <c r="L3" s="93"/>
    </row>
    <row r="4" spans="1:14" ht="48" thickBot="1" x14ac:dyDescent="0.25">
      <c r="A4" s="55"/>
      <c r="B4" s="90" t="s">
        <v>0</v>
      </c>
      <c r="C4" s="87"/>
      <c r="D4" s="92" t="s">
        <v>47</v>
      </c>
      <c r="E4" s="91" t="s">
        <v>51</v>
      </c>
      <c r="F4" s="87"/>
      <c r="G4" s="90" t="s">
        <v>48</v>
      </c>
      <c r="H4" s="90" t="s">
        <v>1</v>
      </c>
      <c r="I4" s="155" t="s">
        <v>2</v>
      </c>
      <c r="J4" s="155"/>
      <c r="K4" s="155"/>
      <c r="L4" s="90" t="s">
        <v>3</v>
      </c>
      <c r="M4" s="86"/>
      <c r="N4" s="86"/>
    </row>
    <row r="5" spans="1:14" ht="15.75" x14ac:dyDescent="0.2">
      <c r="A5" s="55"/>
      <c r="B5" s="87"/>
      <c r="C5" s="87"/>
      <c r="D5" s="89"/>
      <c r="E5" s="88"/>
      <c r="F5" s="87"/>
      <c r="G5" s="87"/>
      <c r="H5" s="87"/>
      <c r="I5" s="87"/>
      <c r="J5" s="87"/>
      <c r="K5" s="87"/>
      <c r="L5" s="80" t="s">
        <v>40</v>
      </c>
      <c r="M5" s="86"/>
    </row>
    <row r="6" spans="1:14" ht="18" x14ac:dyDescent="0.25">
      <c r="A6" s="55"/>
      <c r="B6" s="85" t="s">
        <v>4</v>
      </c>
      <c r="C6" s="55"/>
      <c r="D6" s="74">
        <v>0.18</v>
      </c>
      <c r="E6" s="84">
        <v>0.15</v>
      </c>
      <c r="F6" s="78"/>
      <c r="G6" s="83">
        <v>0.14000000000000001</v>
      </c>
      <c r="H6" s="70" t="s">
        <v>5</v>
      </c>
      <c r="I6" s="79">
        <f>G6+5%</f>
        <v>0.19</v>
      </c>
      <c r="J6" s="78" t="s">
        <v>14</v>
      </c>
      <c r="K6" s="77">
        <f>G6-5%</f>
        <v>9.0000000000000011E-2</v>
      </c>
      <c r="L6" s="80" t="s">
        <v>41</v>
      </c>
    </row>
    <row r="7" spans="1:14" ht="15" x14ac:dyDescent="0.2">
      <c r="A7" s="55"/>
      <c r="B7" s="55"/>
      <c r="C7" s="55"/>
      <c r="D7" s="81"/>
      <c r="E7" s="76"/>
      <c r="F7" s="80"/>
      <c r="G7" s="80"/>
      <c r="H7" s="80"/>
      <c r="I7" s="80"/>
      <c r="J7" s="80"/>
      <c r="K7" s="80"/>
      <c r="L7" s="80"/>
    </row>
    <row r="8" spans="1:14" ht="18" x14ac:dyDescent="0.25">
      <c r="A8" s="55"/>
      <c r="B8" s="85" t="s">
        <v>6</v>
      </c>
      <c r="C8" s="55" t="s">
        <v>9</v>
      </c>
      <c r="D8" s="74">
        <v>0.17</v>
      </c>
      <c r="E8" s="84">
        <v>0.15</v>
      </c>
      <c r="F8" s="78"/>
      <c r="G8" s="83">
        <v>0.19</v>
      </c>
      <c r="H8" s="70" t="s">
        <v>7</v>
      </c>
      <c r="I8" s="79">
        <f>G8+6%</f>
        <v>0.25</v>
      </c>
      <c r="J8" s="78" t="s">
        <v>14</v>
      </c>
      <c r="K8" s="77">
        <f>G8-6%</f>
        <v>0.13</v>
      </c>
      <c r="L8" s="80" t="s">
        <v>33</v>
      </c>
    </row>
    <row r="9" spans="1:14" ht="15" x14ac:dyDescent="0.2">
      <c r="A9" s="55"/>
      <c r="B9" s="55"/>
      <c r="C9" s="55"/>
      <c r="D9" s="81"/>
      <c r="E9" s="76"/>
      <c r="F9" s="80"/>
      <c r="G9" s="80"/>
      <c r="H9" s="80"/>
      <c r="I9" s="80"/>
      <c r="J9" s="80"/>
      <c r="K9" s="80"/>
      <c r="L9" s="65" t="s">
        <v>32</v>
      </c>
    </row>
    <row r="10" spans="1:14" ht="18" x14ac:dyDescent="0.25">
      <c r="A10" s="55"/>
      <c r="B10" s="85" t="s">
        <v>8</v>
      </c>
      <c r="C10" s="55" t="s">
        <v>17</v>
      </c>
      <c r="D10" s="74">
        <v>0.45</v>
      </c>
      <c r="E10" s="84">
        <v>0.48</v>
      </c>
      <c r="F10" s="78"/>
      <c r="G10" s="83">
        <v>0.46</v>
      </c>
      <c r="H10" s="70" t="s">
        <v>7</v>
      </c>
      <c r="I10" s="79">
        <f>G10+6%</f>
        <v>0.52</v>
      </c>
      <c r="J10" s="78" t="s">
        <v>14</v>
      </c>
      <c r="K10" s="77">
        <f>G10-6%</f>
        <v>0.4</v>
      </c>
    </row>
    <row r="11" spans="1:14" ht="15" x14ac:dyDescent="0.2">
      <c r="A11" s="55"/>
      <c r="B11" s="82"/>
      <c r="C11" s="82"/>
      <c r="D11" s="81"/>
      <c r="E11" s="76"/>
      <c r="F11" s="80"/>
      <c r="G11" s="80"/>
      <c r="H11" s="80"/>
      <c r="I11" s="79"/>
      <c r="J11" s="78"/>
      <c r="K11" s="77"/>
      <c r="L11" s="70" t="s">
        <v>49</v>
      </c>
    </row>
    <row r="12" spans="1:14" ht="15" x14ac:dyDescent="0.2">
      <c r="A12" s="55"/>
      <c r="B12" s="55"/>
      <c r="C12" s="55"/>
      <c r="D12" s="58"/>
      <c r="E12" s="76"/>
      <c r="F12" s="75"/>
      <c r="G12" s="75"/>
      <c r="H12" s="75"/>
      <c r="I12" s="73"/>
      <c r="J12" s="72"/>
      <c r="K12" s="71"/>
      <c r="L12" s="70" t="s">
        <v>50</v>
      </c>
    </row>
    <row r="13" spans="1:14" ht="15" x14ac:dyDescent="0.2">
      <c r="A13" s="55"/>
      <c r="B13" s="55" t="s">
        <v>27</v>
      </c>
      <c r="C13" s="55"/>
      <c r="D13" s="74">
        <v>7.0000000000000007E-2</v>
      </c>
      <c r="E13" s="35">
        <v>0.17</v>
      </c>
      <c r="F13" s="20"/>
      <c r="G13" s="72">
        <v>0.16</v>
      </c>
      <c r="H13" s="70" t="s">
        <v>29</v>
      </c>
      <c r="I13" s="73"/>
      <c r="J13" s="72"/>
      <c r="K13" s="71"/>
      <c r="L13" s="55"/>
    </row>
    <row r="14" spans="1:14" ht="15.75" customHeight="1" x14ac:dyDescent="0.2">
      <c r="A14" s="55"/>
      <c r="B14" s="49" t="s">
        <v>28</v>
      </c>
      <c r="C14" s="55"/>
      <c r="D14" s="60">
        <v>0.38</v>
      </c>
      <c r="E14" s="36">
        <v>0.31</v>
      </c>
      <c r="F14" s="20"/>
      <c r="G14" s="68">
        <v>0.3</v>
      </c>
      <c r="H14" s="53" t="s">
        <v>29</v>
      </c>
      <c r="I14" s="69"/>
      <c r="J14" s="68"/>
      <c r="K14" s="62"/>
      <c r="L14" s="49"/>
    </row>
    <row r="15" spans="1:14" ht="15" x14ac:dyDescent="0.2">
      <c r="A15" s="55"/>
      <c r="B15" s="55"/>
      <c r="C15" s="55"/>
      <c r="D15" s="58"/>
      <c r="E15" s="67"/>
      <c r="F15" s="66"/>
      <c r="G15" s="55"/>
      <c r="H15" s="55"/>
      <c r="I15" s="55"/>
      <c r="J15" s="55"/>
      <c r="K15" s="55"/>
      <c r="L15" s="55"/>
    </row>
    <row r="16" spans="1:14" ht="18" x14ac:dyDescent="0.25">
      <c r="A16" s="55"/>
      <c r="B16" s="56" t="s">
        <v>10</v>
      </c>
      <c r="C16" s="55"/>
      <c r="D16" s="60">
        <v>0.12</v>
      </c>
      <c r="E16" s="59">
        <v>0.14000000000000001</v>
      </c>
      <c r="F16" s="55"/>
      <c r="G16" s="54">
        <v>0.14000000000000001</v>
      </c>
      <c r="H16" s="51">
        <v>-0.05</v>
      </c>
      <c r="I16" s="52">
        <f>G16+3%</f>
        <v>0.17</v>
      </c>
      <c r="J16" s="51" t="s">
        <v>14</v>
      </c>
      <c r="K16" s="62">
        <f>G16-5%</f>
        <v>9.0000000000000011E-2</v>
      </c>
      <c r="L16" s="61" t="s">
        <v>15</v>
      </c>
    </row>
    <row r="17" spans="1:13" ht="15" x14ac:dyDescent="0.2">
      <c r="A17" s="55"/>
      <c r="B17" s="55"/>
      <c r="C17" s="55"/>
      <c r="D17" s="58"/>
      <c r="E17" s="57"/>
      <c r="F17" s="55"/>
      <c r="G17" s="55"/>
      <c r="H17" s="55"/>
      <c r="I17" s="55"/>
      <c r="J17" s="55"/>
      <c r="K17" s="55"/>
      <c r="L17" s="55"/>
    </row>
    <row r="18" spans="1:13" ht="15" x14ac:dyDescent="0.2">
      <c r="A18" s="55"/>
      <c r="B18" s="55"/>
      <c r="C18" s="55"/>
      <c r="D18" s="58"/>
      <c r="E18" s="57"/>
      <c r="F18" s="55"/>
      <c r="G18" s="55"/>
      <c r="H18" s="55"/>
      <c r="I18" s="55"/>
      <c r="J18" s="55"/>
      <c r="K18" s="55"/>
      <c r="L18" s="65"/>
      <c r="M18" s="63"/>
    </row>
    <row r="19" spans="1:13" ht="18" x14ac:dyDescent="0.25">
      <c r="A19" s="55"/>
      <c r="B19" s="56" t="s">
        <v>11</v>
      </c>
      <c r="C19" s="55" t="s">
        <v>30</v>
      </c>
      <c r="D19" s="60">
        <v>0.2</v>
      </c>
      <c r="E19" s="39">
        <v>0.19</v>
      </c>
      <c r="F19" s="24"/>
      <c r="G19" s="54">
        <v>0.19</v>
      </c>
      <c r="H19" s="53" t="s">
        <v>5</v>
      </c>
      <c r="I19" s="52">
        <f>G19+5%</f>
        <v>0.24</v>
      </c>
      <c r="J19" s="51" t="s">
        <v>14</v>
      </c>
      <c r="K19" s="62">
        <f>G19-5%</f>
        <v>0.14000000000000001</v>
      </c>
      <c r="L19" s="64" t="s">
        <v>34</v>
      </c>
      <c r="M19" s="63"/>
    </row>
    <row r="20" spans="1:13" ht="15" x14ac:dyDescent="0.2">
      <c r="A20" s="55"/>
      <c r="B20" s="55"/>
      <c r="C20" s="55"/>
      <c r="D20" s="58"/>
      <c r="E20" s="57"/>
      <c r="F20" s="55"/>
      <c r="G20" s="55"/>
      <c r="H20" s="55"/>
      <c r="I20" s="55"/>
      <c r="J20" s="55"/>
      <c r="K20" s="55"/>
    </row>
    <row r="21" spans="1:13" ht="18" x14ac:dyDescent="0.25">
      <c r="A21" s="55"/>
      <c r="B21" s="56" t="s">
        <v>26</v>
      </c>
      <c r="C21" s="55"/>
      <c r="D21" s="60">
        <v>0.03</v>
      </c>
      <c r="E21" s="39">
        <v>0.01</v>
      </c>
      <c r="F21" s="24"/>
      <c r="G21" s="54">
        <v>0.03</v>
      </c>
      <c r="H21" s="53" t="s">
        <v>5</v>
      </c>
      <c r="I21" s="52">
        <f>G21+5%</f>
        <v>0.08</v>
      </c>
      <c r="J21" s="51" t="s">
        <v>14</v>
      </c>
      <c r="K21" s="62">
        <f>0%</f>
        <v>0</v>
      </c>
      <c r="L21" s="61" t="s">
        <v>16</v>
      </c>
    </row>
    <row r="22" spans="1:13" ht="15" x14ac:dyDescent="0.2">
      <c r="A22" s="55"/>
      <c r="B22" s="55"/>
      <c r="C22" s="55"/>
      <c r="D22" s="58"/>
      <c r="E22" s="57"/>
      <c r="F22" s="55"/>
      <c r="G22" s="55"/>
      <c r="H22" s="55"/>
      <c r="I22" s="55"/>
      <c r="J22" s="55"/>
      <c r="K22" s="55"/>
      <c r="L22" s="55"/>
    </row>
    <row r="23" spans="1:13" ht="18" x14ac:dyDescent="0.25">
      <c r="A23" s="55"/>
      <c r="B23" s="56" t="s">
        <v>12</v>
      </c>
      <c r="C23" s="55"/>
      <c r="D23" s="60">
        <f>D6+D8+D10+D16+D19+D21</f>
        <v>1.1500000000000001</v>
      </c>
      <c r="E23" s="59">
        <f>E6+E8+E10+E16+E19+E21</f>
        <v>1.1200000000000001</v>
      </c>
      <c r="F23" s="55"/>
      <c r="G23" s="54">
        <f>G6+G8+G10+G16+G19+G21</f>
        <v>1.1500000000000001</v>
      </c>
      <c r="H23" s="49"/>
      <c r="I23" s="49"/>
      <c r="J23" s="49"/>
      <c r="K23" s="49"/>
      <c r="L23" s="49"/>
    </row>
    <row r="24" spans="1:13" ht="15" x14ac:dyDescent="0.2">
      <c r="A24" s="55"/>
      <c r="B24" s="55"/>
      <c r="C24" s="55"/>
      <c r="D24" s="58"/>
      <c r="E24" s="57"/>
      <c r="F24" s="55"/>
      <c r="G24" s="55"/>
      <c r="H24" s="55"/>
      <c r="I24" s="55"/>
      <c r="J24" s="55"/>
      <c r="K24" s="55"/>
      <c r="L24" s="55"/>
    </row>
    <row r="25" spans="1:13" ht="18" x14ac:dyDescent="0.25">
      <c r="A25" s="55"/>
      <c r="B25" s="56" t="s">
        <v>13</v>
      </c>
      <c r="D25" s="30">
        <v>0.2</v>
      </c>
      <c r="E25" s="39">
        <v>0.21</v>
      </c>
      <c r="G25" s="54">
        <v>0.2</v>
      </c>
      <c r="H25" s="53" t="s">
        <v>7</v>
      </c>
      <c r="I25" s="52">
        <f>G25+6%</f>
        <v>0.26</v>
      </c>
      <c r="J25" s="51" t="s">
        <v>14</v>
      </c>
      <c r="K25" s="50">
        <f>G25-6%</f>
        <v>0.14000000000000001</v>
      </c>
      <c r="L25" s="49"/>
    </row>
    <row r="26" spans="1:13" ht="16.5" customHeight="1" x14ac:dyDescent="0.2">
      <c r="B26" s="157" t="s">
        <v>42</v>
      </c>
      <c r="D26" s="162">
        <v>4.0000000000000001E-3</v>
      </c>
      <c r="E26" s="144"/>
      <c r="F26" s="159">
        <v>4.0000000000000001E-3</v>
      </c>
      <c r="G26" s="160"/>
      <c r="H26" s="160"/>
      <c r="I26" s="160"/>
      <c r="J26" s="160"/>
      <c r="K26" s="160"/>
    </row>
    <row r="27" spans="1:13" ht="21.75" customHeight="1" x14ac:dyDescent="0.2">
      <c r="B27" s="158"/>
      <c r="D27" s="163"/>
      <c r="E27" s="145"/>
      <c r="F27" s="161"/>
      <c r="G27" s="161"/>
      <c r="H27" s="161"/>
      <c r="I27" s="161"/>
      <c r="J27" s="161"/>
      <c r="K27" s="161"/>
      <c r="L27" s="143"/>
    </row>
    <row r="28" spans="1:13" x14ac:dyDescent="0.2">
      <c r="B28" s="96" t="s">
        <v>31</v>
      </c>
      <c r="D28"/>
      <c r="J28"/>
    </row>
    <row r="29" spans="1:13" x14ac:dyDescent="0.2">
      <c r="B29" s="97" t="s">
        <v>36</v>
      </c>
      <c r="D29"/>
      <c r="J29"/>
    </row>
    <row r="30" spans="1:13" x14ac:dyDescent="0.2">
      <c r="B30" s="97" t="s">
        <v>35</v>
      </c>
      <c r="D30"/>
      <c r="J30"/>
    </row>
    <row r="31" spans="1:13" x14ac:dyDescent="0.2">
      <c r="B31" s="95"/>
    </row>
  </sheetData>
  <mergeCells count="5">
    <mergeCell ref="I4:K4"/>
    <mergeCell ref="B2:L2"/>
    <mergeCell ref="B26:B27"/>
    <mergeCell ref="F26:K27"/>
    <mergeCell ref="D26:D27"/>
  </mergeCells>
  <pageMargins left="0.74803149606299213" right="0.74803149606299213" top="0.98425196850393704" bottom="0.98425196850393704" header="0.51181102362204722" footer="0.51181102362204722"/>
  <pageSetup paperSize="9"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1502-CD14-49B4-BACE-DFB9C6B4806D}">
  <sheetPr>
    <pageSetUpPr fitToPage="1"/>
  </sheetPr>
  <dimension ref="A2:O30"/>
  <sheetViews>
    <sheetView showGridLines="0" rightToLeft="1" zoomScaleNormal="100" workbookViewId="0">
      <selection activeCell="D13" sqref="D13:G14"/>
    </sheetView>
  </sheetViews>
  <sheetFormatPr defaultRowHeight="12.75" x14ac:dyDescent="0.2"/>
  <cols>
    <col min="1" max="1" width="2.140625" customWidth="1"/>
    <col min="2" max="2" width="29.140625" style="48" customWidth="1"/>
    <col min="3" max="3" width="4.140625" style="48" customWidth="1"/>
    <col min="4" max="4" width="12.140625" style="48" customWidth="1"/>
    <col min="5" max="5" width="12.140625"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45</v>
      </c>
      <c r="C2" s="164"/>
      <c r="D2" s="164"/>
      <c r="E2" s="164"/>
      <c r="F2" s="164"/>
      <c r="G2" s="164"/>
      <c r="H2" s="164"/>
      <c r="I2" s="164"/>
      <c r="J2" s="164"/>
      <c r="K2" s="164"/>
      <c r="L2" s="164"/>
    </row>
    <row r="3" spans="1:14" ht="18" x14ac:dyDescent="0.25">
      <c r="B3" s="93"/>
      <c r="C3" s="93"/>
      <c r="D3" s="93"/>
      <c r="E3" s="43"/>
      <c r="F3" s="43"/>
      <c r="G3" s="43"/>
      <c r="H3" s="43"/>
      <c r="I3" s="43"/>
      <c r="J3" s="43"/>
      <c r="K3" s="43"/>
      <c r="L3" s="43"/>
    </row>
    <row r="4" spans="1:14" ht="48" thickBot="1" x14ac:dyDescent="0.25">
      <c r="A4" s="2"/>
      <c r="B4" s="90" t="s">
        <v>0</v>
      </c>
      <c r="C4" s="87"/>
      <c r="D4" s="92" t="s">
        <v>47</v>
      </c>
      <c r="E4" s="91" t="s">
        <v>51</v>
      </c>
      <c r="F4" s="153"/>
      <c r="G4" s="154" t="s">
        <v>48</v>
      </c>
      <c r="H4" s="45" t="s">
        <v>1</v>
      </c>
      <c r="I4" s="165" t="s">
        <v>2</v>
      </c>
      <c r="J4" s="165"/>
      <c r="K4" s="165"/>
      <c r="L4" s="45" t="s">
        <v>3</v>
      </c>
      <c r="M4" s="1"/>
      <c r="N4" s="1"/>
    </row>
    <row r="5" spans="1:14" ht="15.75" x14ac:dyDescent="0.2">
      <c r="A5" s="2"/>
      <c r="B5" s="87"/>
      <c r="C5" s="87"/>
      <c r="D5" s="138"/>
      <c r="E5" s="31"/>
      <c r="F5" s="3"/>
      <c r="G5" s="3"/>
      <c r="H5" s="3"/>
      <c r="I5" s="3"/>
      <c r="J5" s="3"/>
      <c r="K5" s="3"/>
      <c r="L5" s="80" t="s">
        <v>40</v>
      </c>
      <c r="M5" s="1"/>
    </row>
    <row r="6" spans="1:14" ht="18" x14ac:dyDescent="0.25">
      <c r="A6" s="2"/>
      <c r="B6" s="85" t="s">
        <v>4</v>
      </c>
      <c r="C6" s="55"/>
      <c r="D6" s="26">
        <v>0.05</v>
      </c>
      <c r="E6" s="32">
        <v>0.01</v>
      </c>
      <c r="F6" s="6"/>
      <c r="G6" s="40">
        <v>0.05</v>
      </c>
      <c r="H6" s="7" t="s">
        <v>5</v>
      </c>
      <c r="I6" s="8">
        <f>G6+5%</f>
        <v>0.1</v>
      </c>
      <c r="J6" s="6" t="s">
        <v>14</v>
      </c>
      <c r="K6" s="15">
        <f>G6-5%</f>
        <v>0</v>
      </c>
      <c r="L6" s="80" t="s">
        <v>41</v>
      </c>
    </row>
    <row r="7" spans="1:14" ht="15" x14ac:dyDescent="0.2">
      <c r="A7" s="2"/>
      <c r="B7" s="55"/>
      <c r="C7" s="55"/>
      <c r="D7" s="27"/>
      <c r="E7" s="32"/>
      <c r="F7" s="5"/>
      <c r="G7" s="5"/>
      <c r="H7" s="5"/>
      <c r="I7" s="5"/>
      <c r="J7" s="5"/>
      <c r="K7" s="5"/>
      <c r="L7" s="80"/>
    </row>
    <row r="8" spans="1:14" ht="18" x14ac:dyDescent="0.25">
      <c r="A8" s="2"/>
      <c r="B8" s="85" t="s">
        <v>6</v>
      </c>
      <c r="C8" s="55" t="s">
        <v>9</v>
      </c>
      <c r="D8" s="26">
        <v>0.11</v>
      </c>
      <c r="E8" s="32">
        <v>0.05</v>
      </c>
      <c r="F8" s="6"/>
      <c r="G8" s="40">
        <v>0</v>
      </c>
      <c r="H8" s="7" t="s">
        <v>7</v>
      </c>
      <c r="I8" s="8">
        <f>G8+6%</f>
        <v>0.06</v>
      </c>
      <c r="J8" s="6" t="s">
        <v>14</v>
      </c>
      <c r="K8" s="15">
        <f>G8</f>
        <v>0</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0.97</v>
      </c>
      <c r="F10" s="6"/>
      <c r="G10" s="40">
        <v>0.95</v>
      </c>
      <c r="H10" s="7" t="s">
        <v>7</v>
      </c>
      <c r="I10" s="8">
        <f>G10+5%</f>
        <v>1</v>
      </c>
      <c r="J10" s="6" t="s">
        <v>14</v>
      </c>
      <c r="K10" s="15">
        <f>G10-6%</f>
        <v>0.8899999999999999</v>
      </c>
      <c r="L10" s="48"/>
    </row>
    <row r="11" spans="1:14" ht="15" x14ac:dyDescent="0.2">
      <c r="A11" s="2"/>
      <c r="B11" s="82"/>
      <c r="C11" s="82"/>
      <c r="D11" s="28"/>
      <c r="E11" s="34"/>
      <c r="F11" s="9"/>
      <c r="G11" s="9"/>
      <c r="H11" s="9"/>
      <c r="I11" s="16"/>
      <c r="J11" s="10"/>
      <c r="K11" s="17"/>
      <c r="L11" s="70" t="s">
        <v>49</v>
      </c>
    </row>
    <row r="12" spans="1:14" ht="15" x14ac:dyDescent="0.2">
      <c r="A12" s="2"/>
      <c r="B12" s="55"/>
      <c r="C12" s="55"/>
      <c r="D12" s="28"/>
      <c r="E12" s="34"/>
      <c r="F12" s="9"/>
      <c r="G12" s="9"/>
      <c r="H12" s="9"/>
      <c r="I12" s="16"/>
      <c r="J12" s="10"/>
      <c r="K12" s="17"/>
      <c r="L12" s="70" t="s">
        <v>50</v>
      </c>
    </row>
    <row r="13" spans="1:14" ht="15" x14ac:dyDescent="0.2">
      <c r="A13" s="2"/>
      <c r="B13" s="55" t="s">
        <v>27</v>
      </c>
      <c r="C13" s="55"/>
      <c r="D13" s="26">
        <v>0.14000000000000001</v>
      </c>
      <c r="E13" s="32">
        <v>0.34</v>
      </c>
      <c r="F13" s="20"/>
      <c r="G13" s="10">
        <v>0.33</v>
      </c>
      <c r="H13" s="70" t="s">
        <v>29</v>
      </c>
      <c r="I13" s="16"/>
      <c r="J13" s="10"/>
      <c r="K13" s="17"/>
      <c r="L13" s="55"/>
    </row>
    <row r="14" spans="1:14" ht="15.75" customHeight="1" x14ac:dyDescent="0.2">
      <c r="A14" s="2"/>
      <c r="B14" s="49" t="s">
        <v>28</v>
      </c>
      <c r="C14" s="55"/>
      <c r="D14" s="29">
        <v>0.8</v>
      </c>
      <c r="E14" s="44">
        <v>0.63</v>
      </c>
      <c r="F14" s="20"/>
      <c r="G14" s="11">
        <v>0.62</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0.02</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0.03</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1.08</v>
      </c>
      <c r="F22" s="2"/>
      <c r="G22" s="41">
        <f>G6+G8+G10+G16+G18+G20</f>
        <v>1.1000000000000001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v>
      </c>
      <c r="E24" s="44">
        <v>0.3</v>
      </c>
      <c r="F24" s="24"/>
      <c r="G24" s="41">
        <v>0.3</v>
      </c>
      <c r="H24" s="23" t="s">
        <v>7</v>
      </c>
      <c r="I24" s="12">
        <f>G24+6%</f>
        <v>0.36</v>
      </c>
      <c r="J24" s="13" t="s">
        <v>14</v>
      </c>
      <c r="K24" s="14">
        <f>G24-6%</f>
        <v>0.24</v>
      </c>
      <c r="L24" s="49"/>
    </row>
    <row r="25" spans="1:15" ht="18.75" customHeight="1" x14ac:dyDescent="0.2">
      <c r="B25" s="157" t="s">
        <v>42</v>
      </c>
      <c r="C25" s="55"/>
      <c r="D25" s="171">
        <v>2.5000000000000001E-3</v>
      </c>
      <c r="E25" s="171">
        <v>2.5000000000000001E-3</v>
      </c>
      <c r="F25" s="171"/>
      <c r="G25" s="171"/>
      <c r="H25" s="171"/>
      <c r="I25" s="171"/>
      <c r="J25" s="171"/>
      <c r="K25" s="171"/>
      <c r="L25" s="140"/>
    </row>
    <row r="26" spans="1:15" ht="18.75" customHeight="1" x14ac:dyDescent="0.2">
      <c r="B26" s="158"/>
      <c r="D26" s="167"/>
      <c r="E26" s="167"/>
      <c r="F26" s="167"/>
      <c r="G26" s="167"/>
      <c r="H26" s="167"/>
      <c r="I26" s="167"/>
      <c r="J26" s="167"/>
      <c r="K26" s="167"/>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sheetData>
  <mergeCells count="5">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Z27"/>
  <sheetViews>
    <sheetView showGridLines="0" rightToLeft="1" workbookViewId="0">
      <selection activeCell="K24" sqref="K24"/>
    </sheetView>
  </sheetViews>
  <sheetFormatPr defaultRowHeight="12.75" x14ac:dyDescent="0.2"/>
  <sheetData>
    <row r="4" spans="3:26" s="2" customFormat="1" ht="15.75" x14ac:dyDescent="0.25">
      <c r="C4" s="4" t="s">
        <v>18</v>
      </c>
      <c r="D4" s="4"/>
      <c r="E4" s="4"/>
    </row>
    <row r="5" spans="3:26" s="2" customFormat="1" ht="15" x14ac:dyDescent="0.2"/>
    <row r="6" spans="3:26" s="2" customFormat="1" ht="15" x14ac:dyDescent="0.2">
      <c r="C6" s="2" t="s">
        <v>19</v>
      </c>
    </row>
    <row r="7" spans="3:26" s="2" customFormat="1" ht="15" x14ac:dyDescent="0.2"/>
    <row r="8" spans="3:26" s="2" customFormat="1" ht="48.75" customHeight="1" x14ac:dyDescent="0.2">
      <c r="C8" s="177" t="s">
        <v>20</v>
      </c>
      <c r="D8" s="177"/>
      <c r="E8" s="177"/>
      <c r="F8" s="177"/>
      <c r="G8" s="177"/>
      <c r="H8" s="177"/>
      <c r="I8" s="177"/>
      <c r="J8" s="177"/>
      <c r="K8" s="177"/>
      <c r="L8" s="177"/>
      <c r="M8" s="177"/>
      <c r="N8" s="177"/>
      <c r="O8" s="177"/>
      <c r="P8" s="177"/>
      <c r="Q8" s="177"/>
      <c r="R8" s="177"/>
      <c r="S8" s="177"/>
      <c r="T8" s="177"/>
      <c r="U8" s="177"/>
      <c r="V8" s="177"/>
      <c r="W8" s="177"/>
      <c r="X8" s="177"/>
      <c r="Y8" s="177"/>
      <c r="Z8" s="177"/>
    </row>
    <row r="9" spans="3:26" s="2" customFormat="1" ht="15" x14ac:dyDescent="0.2"/>
    <row r="10" spans="3:26" s="2" customFormat="1" ht="18.75" customHeight="1" x14ac:dyDescent="0.2">
      <c r="C10" s="177" t="s">
        <v>21</v>
      </c>
      <c r="D10" s="177"/>
      <c r="E10" s="177"/>
      <c r="F10" s="177"/>
      <c r="G10" s="177"/>
      <c r="H10" s="177"/>
      <c r="I10" s="177"/>
      <c r="J10" s="177"/>
      <c r="K10" s="177"/>
      <c r="L10" s="177"/>
      <c r="M10" s="177"/>
      <c r="N10" s="177"/>
      <c r="O10" s="177"/>
      <c r="P10" s="177"/>
      <c r="Q10" s="177"/>
      <c r="R10" s="177"/>
      <c r="S10" s="177"/>
      <c r="T10" s="177"/>
      <c r="U10" s="177"/>
      <c r="V10" s="177"/>
      <c r="W10" s="177"/>
      <c r="X10" s="177"/>
      <c r="Y10" s="177"/>
      <c r="Z10" s="177"/>
    </row>
    <row r="11" spans="3:26" s="2" customFormat="1" ht="15" x14ac:dyDescent="0.2"/>
    <row r="12" spans="3:26" s="2" customFormat="1" ht="36.75" customHeight="1" x14ac:dyDescent="0.2">
      <c r="C12" s="177" t="s">
        <v>22</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row>
    <row r="13" spans="3:26" s="2" customFormat="1" ht="15" x14ac:dyDescent="0.2"/>
    <row r="14" spans="3:26" s="2" customFormat="1" ht="52.5" customHeight="1" x14ac:dyDescent="0.2">
      <c r="C14" s="177" t="s">
        <v>23</v>
      </c>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3:26" s="2" customFormat="1" ht="15" x14ac:dyDescent="0.2"/>
    <row r="16" spans="3:26" s="2" customFormat="1" ht="24" customHeight="1" x14ac:dyDescent="0.2">
      <c r="C16" s="177" t="s">
        <v>24</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3:25" ht="15" x14ac:dyDescent="0.2">
      <c r="C17" s="176" t="s">
        <v>25</v>
      </c>
      <c r="D17" s="176"/>
      <c r="E17" s="176"/>
      <c r="F17" s="176"/>
      <c r="G17" s="176"/>
      <c r="H17" s="176"/>
      <c r="I17" s="176"/>
      <c r="J17" s="176"/>
      <c r="K17" s="176"/>
      <c r="L17" s="176"/>
      <c r="M17" s="176"/>
      <c r="N17" s="176"/>
      <c r="O17" s="176"/>
      <c r="P17" s="176"/>
      <c r="Q17" s="176"/>
      <c r="R17" s="176"/>
      <c r="S17" s="176"/>
      <c r="T17" s="176"/>
      <c r="U17" s="176"/>
      <c r="V17" s="176"/>
      <c r="W17" s="176"/>
      <c r="X17" s="176"/>
      <c r="Y17" s="176"/>
    </row>
    <row r="27" spans="3:25" ht="15" x14ac:dyDescent="0.2">
      <c r="H27" s="47"/>
    </row>
  </sheetData>
  <mergeCells count="6">
    <mergeCell ref="C17:Y17"/>
    <mergeCell ref="C16:Z16"/>
    <mergeCell ref="C8:Z8"/>
    <mergeCell ref="C10:Z10"/>
    <mergeCell ref="C12:Z12"/>
    <mergeCell ref="C14:Z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29"/>
  <sheetViews>
    <sheetView showGridLines="0" rightToLeft="1" tabSelected="1" zoomScaleNormal="100" workbookViewId="0">
      <selection activeCell="G25" sqref="G25:K26"/>
    </sheetView>
  </sheetViews>
  <sheetFormatPr defaultRowHeight="12.75" x14ac:dyDescent="0.2"/>
  <cols>
    <col min="1" max="1" width="4.42578125" customWidth="1"/>
    <col min="2" max="2" width="29.140625" style="48" customWidth="1"/>
    <col min="3" max="3" width="4.140625" style="48" customWidth="1"/>
    <col min="4" max="4" width="23.7109375" customWidth="1"/>
    <col min="5" max="5" width="15" customWidth="1"/>
    <col min="6" max="6" width="4" customWidth="1"/>
    <col min="7" max="7" width="17" customWidth="1"/>
    <col min="8" max="8" width="14.28515625" bestFit="1" customWidth="1"/>
    <col min="9" max="9" width="9" bestFit="1" customWidth="1"/>
    <col min="10" max="10" width="2" customWidth="1"/>
    <col min="11" max="11" width="14" customWidth="1"/>
    <col min="12" max="12" width="46.7109375" customWidth="1"/>
    <col min="13" max="13" width="18.5703125" customWidth="1"/>
    <col min="14" max="14" width="24.140625" customWidth="1"/>
    <col min="15" max="15" width="18.5703125" customWidth="1"/>
  </cols>
  <sheetData>
    <row r="2" spans="1:14" ht="18" x14ac:dyDescent="0.25">
      <c r="A2" s="2"/>
      <c r="B2" s="164" t="s">
        <v>52</v>
      </c>
      <c r="C2" s="164"/>
      <c r="D2" s="164"/>
      <c r="E2" s="164"/>
      <c r="F2" s="164"/>
      <c r="G2" s="164"/>
      <c r="H2" s="164"/>
      <c r="I2" s="164"/>
      <c r="J2" s="164"/>
      <c r="K2" s="164"/>
      <c r="L2" s="164"/>
    </row>
    <row r="3" spans="1:14" ht="18" x14ac:dyDescent="0.25">
      <c r="A3" s="2"/>
      <c r="B3" s="93"/>
      <c r="C3" s="93"/>
      <c r="D3" s="43"/>
      <c r="E3" s="43"/>
      <c r="F3" s="43"/>
      <c r="G3" s="43"/>
      <c r="H3" s="43"/>
      <c r="I3" s="43"/>
      <c r="J3" s="43"/>
      <c r="K3" s="43"/>
      <c r="L3" s="43"/>
    </row>
    <row r="4" spans="1:14" ht="48" thickBot="1" x14ac:dyDescent="0.25">
      <c r="A4" s="2"/>
      <c r="B4" s="90" t="s">
        <v>0</v>
      </c>
      <c r="C4" s="87"/>
      <c r="D4" s="92" t="s">
        <v>47</v>
      </c>
      <c r="E4" s="91" t="s">
        <v>51</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40</v>
      </c>
      <c r="M5" s="1"/>
    </row>
    <row r="6" spans="1:14" ht="18" x14ac:dyDescent="0.25">
      <c r="A6" s="2"/>
      <c r="B6" s="85" t="s">
        <v>4</v>
      </c>
      <c r="C6" s="55"/>
      <c r="D6" s="26">
        <v>0.25</v>
      </c>
      <c r="E6" s="32">
        <v>0.26</v>
      </c>
      <c r="F6" s="6"/>
      <c r="G6" s="40">
        <v>0.25</v>
      </c>
      <c r="H6" s="7" t="s">
        <v>5</v>
      </c>
      <c r="I6" s="8">
        <f>G6+5%</f>
        <v>0.3</v>
      </c>
      <c r="J6" s="6" t="s">
        <v>14</v>
      </c>
      <c r="K6" s="15">
        <f>G6-5%</f>
        <v>0.2</v>
      </c>
      <c r="L6" s="65" t="s">
        <v>41</v>
      </c>
    </row>
    <row r="7" spans="1:14" ht="15" x14ac:dyDescent="0.2">
      <c r="A7" s="2"/>
      <c r="B7" s="55"/>
      <c r="C7" s="55"/>
      <c r="D7" s="27"/>
      <c r="E7" s="33"/>
      <c r="F7" s="5"/>
      <c r="G7" s="5"/>
      <c r="H7" s="5"/>
      <c r="I7" s="5"/>
      <c r="J7" s="5"/>
      <c r="K7" s="5"/>
      <c r="L7" s="80"/>
    </row>
    <row r="8" spans="1:14" ht="18" x14ac:dyDescent="0.25">
      <c r="A8" s="2"/>
      <c r="B8" s="85" t="s">
        <v>6</v>
      </c>
      <c r="C8" s="55" t="s">
        <v>9</v>
      </c>
      <c r="D8" s="26">
        <v>0.3</v>
      </c>
      <c r="E8" s="32">
        <v>0.25</v>
      </c>
      <c r="F8" s="6"/>
      <c r="G8" s="40">
        <v>0.25</v>
      </c>
      <c r="H8" s="7" t="s">
        <v>7</v>
      </c>
      <c r="I8" s="8">
        <f>G8+6%</f>
        <v>0.31</v>
      </c>
      <c r="J8" s="6" t="s">
        <v>14</v>
      </c>
      <c r="K8" s="15">
        <f>G8-6%</f>
        <v>0.19</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0.45</v>
      </c>
      <c r="E10" s="32">
        <v>0.47</v>
      </c>
      <c r="F10" s="6"/>
      <c r="G10" s="40">
        <v>0.46</v>
      </c>
      <c r="H10" s="7" t="s">
        <v>7</v>
      </c>
      <c r="I10" s="8">
        <f>G10+6%</f>
        <v>0.52</v>
      </c>
      <c r="J10" s="6" t="s">
        <v>14</v>
      </c>
      <c r="K10" s="15">
        <f>G10-6%</f>
        <v>0.4</v>
      </c>
      <c r="L10" s="48"/>
    </row>
    <row r="11" spans="1:14" ht="15" x14ac:dyDescent="0.2">
      <c r="A11" s="2"/>
      <c r="B11" s="82"/>
      <c r="C11" s="82"/>
      <c r="D11" s="28"/>
      <c r="E11" s="34"/>
      <c r="F11" s="9"/>
      <c r="G11" s="9"/>
      <c r="H11" s="9"/>
      <c r="I11" s="16"/>
      <c r="J11" s="10"/>
      <c r="K11" s="17"/>
      <c r="L11" s="70" t="s">
        <v>49</v>
      </c>
    </row>
    <row r="12" spans="1:14" ht="15" x14ac:dyDescent="0.2">
      <c r="A12" s="2"/>
      <c r="B12" s="55"/>
      <c r="C12" s="55"/>
      <c r="D12" s="28"/>
      <c r="E12" s="34"/>
      <c r="F12" s="9"/>
      <c r="G12" s="9"/>
      <c r="H12" s="9"/>
      <c r="I12" s="16"/>
      <c r="J12" s="10"/>
      <c r="K12" s="17"/>
      <c r="L12" s="70" t="s">
        <v>50</v>
      </c>
    </row>
    <row r="13" spans="1:14" ht="15" x14ac:dyDescent="0.2">
      <c r="A13" s="2"/>
      <c r="B13" s="55" t="s">
        <v>27</v>
      </c>
      <c r="C13" s="55"/>
      <c r="D13" s="26">
        <v>7.0000000000000007E-2</v>
      </c>
      <c r="E13" s="35">
        <v>0.15</v>
      </c>
      <c r="F13" s="20"/>
      <c r="G13" s="10">
        <v>0.16</v>
      </c>
      <c r="H13" s="70" t="s">
        <v>29</v>
      </c>
      <c r="I13" s="16"/>
      <c r="J13" s="10"/>
      <c r="K13" s="17"/>
      <c r="L13" s="55"/>
    </row>
    <row r="14" spans="1:14" ht="15.75" customHeight="1" x14ac:dyDescent="0.2">
      <c r="A14" s="2"/>
      <c r="B14" s="49" t="s">
        <v>28</v>
      </c>
      <c r="C14" s="55"/>
      <c r="D14" s="29">
        <v>0.38</v>
      </c>
      <c r="E14" s="36">
        <v>0.32</v>
      </c>
      <c r="F14" s="20"/>
      <c r="G14" s="11">
        <v>0.3</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8"/>
      <c r="F17" s="2"/>
      <c r="G17" s="2"/>
      <c r="H17" s="2"/>
      <c r="I17" s="2"/>
      <c r="J17" s="2"/>
      <c r="K17" s="2"/>
      <c r="L17" s="65"/>
    </row>
    <row r="18" spans="1:15" ht="18" x14ac:dyDescent="0.25">
      <c r="A18" s="2"/>
      <c r="B18" s="56" t="s">
        <v>11</v>
      </c>
      <c r="C18" s="55"/>
      <c r="D18" s="29">
        <v>0</v>
      </c>
      <c r="E18" s="39">
        <v>0</v>
      </c>
      <c r="F18" s="24"/>
      <c r="G18" s="41">
        <v>0</v>
      </c>
      <c r="H18" s="23" t="s">
        <v>5</v>
      </c>
      <c r="I18" s="12">
        <f>G18+5%</f>
        <v>0.05</v>
      </c>
      <c r="J18" s="13" t="s">
        <v>14</v>
      </c>
      <c r="K18" s="19">
        <v>0</v>
      </c>
      <c r="L18" s="64" t="s">
        <v>34</v>
      </c>
    </row>
    <row r="19" spans="1:15" ht="15" x14ac:dyDescent="0.2">
      <c r="A19" s="2"/>
      <c r="B19" s="55"/>
      <c r="C19" s="55" t="s">
        <v>30</v>
      </c>
      <c r="D19" s="28"/>
      <c r="E19" s="38"/>
      <c r="F19" s="2"/>
      <c r="G19" s="2"/>
      <c r="H19" s="2"/>
      <c r="I19" s="2"/>
      <c r="J19" s="2"/>
      <c r="K19" s="2"/>
      <c r="L19" s="48"/>
    </row>
    <row r="20" spans="1:15" ht="18" x14ac:dyDescent="0.25">
      <c r="A20" s="2"/>
      <c r="B20" s="56" t="s">
        <v>26</v>
      </c>
      <c r="C20" s="55"/>
      <c r="D20" s="29">
        <v>0.05</v>
      </c>
      <c r="E20" s="94">
        <v>0.02</v>
      </c>
      <c r="F20" s="24"/>
      <c r="G20" s="41">
        <v>0.04</v>
      </c>
      <c r="H20" s="23" t="s">
        <v>5</v>
      </c>
      <c r="I20" s="12">
        <f>G20+5%</f>
        <v>0.09</v>
      </c>
      <c r="J20" s="13" t="s">
        <v>14</v>
      </c>
      <c r="K20" s="19">
        <f>G20-5%+1%</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44">
        <f>E6+E8+E10+E16+E18+E20</f>
        <v>1</v>
      </c>
      <c r="F22" s="2"/>
      <c r="G22" s="41">
        <f>G6+G8+G10+G16+G18+G20</f>
        <v>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0.2</v>
      </c>
      <c r="E24" s="39">
        <v>0.19</v>
      </c>
      <c r="F24" s="24"/>
      <c r="G24" s="41">
        <v>0.2</v>
      </c>
      <c r="H24" s="23" t="s">
        <v>7</v>
      </c>
      <c r="I24" s="12">
        <f>G24+6%</f>
        <v>0.26</v>
      </c>
      <c r="J24" s="13" t="s">
        <v>14</v>
      </c>
      <c r="K24" s="14">
        <f>G24-6%</f>
        <v>0.14000000000000001</v>
      </c>
      <c r="L24" s="49"/>
    </row>
    <row r="25" spans="1:15" ht="19.5" customHeight="1" x14ac:dyDescent="0.2">
      <c r="B25" s="157" t="s">
        <v>42</v>
      </c>
      <c r="C25" s="55"/>
      <c r="D25" s="166">
        <v>2.5000000000000001E-3</v>
      </c>
      <c r="E25" s="146"/>
      <c r="F25" s="146"/>
      <c r="G25" s="166">
        <v>2.5000000000000001E-3</v>
      </c>
      <c r="H25" s="168"/>
      <c r="I25" s="168"/>
      <c r="J25" s="168"/>
      <c r="K25" s="168"/>
    </row>
    <row r="26" spans="1:15" ht="19.5" customHeight="1" x14ac:dyDescent="0.2">
      <c r="B26" s="158"/>
      <c r="D26" s="167"/>
      <c r="E26" s="147"/>
      <c r="F26" s="147"/>
      <c r="G26" s="169"/>
      <c r="H26" s="169"/>
      <c r="I26" s="169"/>
      <c r="J26" s="169"/>
      <c r="K26" s="169"/>
      <c r="L26" s="142"/>
    </row>
    <row r="27" spans="1:15" ht="18" x14ac:dyDescent="0.25">
      <c r="B27" s="96" t="s">
        <v>31</v>
      </c>
      <c r="M27" s="42"/>
      <c r="N27" s="46"/>
      <c r="O27" s="46"/>
    </row>
    <row r="28" spans="1:15" x14ac:dyDescent="0.2">
      <c r="B28" s="97" t="s">
        <v>36</v>
      </c>
    </row>
    <row r="29" spans="1:15" x14ac:dyDescent="0.2">
      <c r="B29" s="97" t="s">
        <v>35</v>
      </c>
    </row>
  </sheetData>
  <mergeCells count="5">
    <mergeCell ref="B2:L2"/>
    <mergeCell ref="I4:K4"/>
    <mergeCell ref="B25:B26"/>
    <mergeCell ref="D25:D26"/>
    <mergeCell ref="G25:K26"/>
  </mergeCells>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30"/>
  <sheetViews>
    <sheetView showGridLines="0" rightToLeft="1" zoomScaleNormal="100" workbookViewId="0">
      <selection activeCell="K6" sqref="G6:K26"/>
    </sheetView>
  </sheetViews>
  <sheetFormatPr defaultRowHeight="12.75" x14ac:dyDescent="0.2"/>
  <cols>
    <col min="1" max="1" width="2.140625" customWidth="1"/>
    <col min="2" max="2" width="29.140625" style="48" customWidth="1"/>
    <col min="3" max="3" width="4.140625" style="48" customWidth="1"/>
    <col min="4" max="4" width="12.7109375" customWidth="1"/>
    <col min="5" max="5" width="13.42578125" bestFit="1" customWidth="1"/>
    <col min="6" max="6" width="2.42578125" customWidth="1"/>
    <col min="7" max="7" width="15" customWidth="1"/>
    <col min="8" max="8" width="14.28515625" bestFit="1" customWidth="1"/>
    <col min="9" max="9" width="9.42578125" customWidth="1"/>
    <col min="10" max="10" width="1.7109375" customWidth="1"/>
    <col min="11" max="11" width="20.28515625" customWidth="1"/>
    <col min="12" max="12" width="47.28515625" bestFit="1" customWidth="1"/>
    <col min="252" max="252" width="2.140625" customWidth="1"/>
    <col min="253" max="253" width="19.85546875" customWidth="1"/>
    <col min="254" max="254" width="3.140625" bestFit="1" customWidth="1"/>
    <col min="255" max="255" width="11.7109375" customWidth="1"/>
    <col min="256" max="256" width="13" customWidth="1"/>
    <col min="257" max="257" width="2.42578125" customWidth="1"/>
    <col min="258" max="258" width="15" customWidth="1"/>
    <col min="260" max="260" width="9.42578125" customWidth="1"/>
    <col min="261" max="261" width="1.7109375" customWidth="1"/>
    <col min="262" max="262" width="8" customWidth="1"/>
    <col min="263" max="263" width="26.7109375" bestFit="1" customWidth="1"/>
    <col min="508" max="508" width="2.140625" customWidth="1"/>
    <col min="509" max="509" width="19.85546875" customWidth="1"/>
    <col min="510" max="510" width="3.140625" bestFit="1" customWidth="1"/>
    <col min="511" max="511" width="11.7109375" customWidth="1"/>
    <col min="512" max="512" width="13" customWidth="1"/>
    <col min="513" max="513" width="2.42578125" customWidth="1"/>
    <col min="514" max="514" width="15" customWidth="1"/>
    <col min="516" max="516" width="9.42578125" customWidth="1"/>
    <col min="517" max="517" width="1.7109375" customWidth="1"/>
    <col min="518" max="518" width="8" customWidth="1"/>
    <col min="519" max="519" width="26.7109375" bestFit="1" customWidth="1"/>
    <col min="764" max="764" width="2.140625" customWidth="1"/>
    <col min="765" max="765" width="19.85546875" customWidth="1"/>
    <col min="766" max="766" width="3.140625" bestFit="1" customWidth="1"/>
    <col min="767" max="767" width="11.7109375" customWidth="1"/>
    <col min="768" max="768" width="13" customWidth="1"/>
    <col min="769" max="769" width="2.42578125" customWidth="1"/>
    <col min="770" max="770" width="15" customWidth="1"/>
    <col min="772" max="772" width="9.42578125" customWidth="1"/>
    <col min="773" max="773" width="1.7109375" customWidth="1"/>
    <col min="774" max="774" width="8" customWidth="1"/>
    <col min="775" max="775" width="26.7109375" bestFit="1" customWidth="1"/>
    <col min="1020" max="1020" width="2.140625" customWidth="1"/>
    <col min="1021" max="1021" width="19.85546875" customWidth="1"/>
    <col min="1022" max="1022" width="3.140625" bestFit="1" customWidth="1"/>
    <col min="1023" max="1023" width="11.7109375" customWidth="1"/>
    <col min="1024" max="1024" width="13" customWidth="1"/>
    <col min="1025" max="1025" width="2.42578125" customWidth="1"/>
    <col min="1026" max="1026" width="15" customWidth="1"/>
    <col min="1028" max="1028" width="9.42578125" customWidth="1"/>
    <col min="1029" max="1029" width="1.7109375" customWidth="1"/>
    <col min="1030" max="1030" width="8" customWidth="1"/>
    <col min="1031" max="1031" width="26.7109375" bestFit="1" customWidth="1"/>
    <col min="1276" max="1276" width="2.140625" customWidth="1"/>
    <col min="1277" max="1277" width="19.85546875" customWidth="1"/>
    <col min="1278" max="1278" width="3.140625" bestFit="1" customWidth="1"/>
    <col min="1279" max="1279" width="11.7109375" customWidth="1"/>
    <col min="1280" max="1280" width="13" customWidth="1"/>
    <col min="1281" max="1281" width="2.42578125" customWidth="1"/>
    <col min="1282" max="1282" width="15" customWidth="1"/>
    <col min="1284" max="1284" width="9.42578125" customWidth="1"/>
    <col min="1285" max="1285" width="1.7109375" customWidth="1"/>
    <col min="1286" max="1286" width="8" customWidth="1"/>
    <col min="1287" max="1287" width="26.7109375" bestFit="1" customWidth="1"/>
    <col min="1532" max="1532" width="2.140625" customWidth="1"/>
    <col min="1533" max="1533" width="19.85546875" customWidth="1"/>
    <col min="1534" max="1534" width="3.140625" bestFit="1" customWidth="1"/>
    <col min="1535" max="1535" width="11.7109375" customWidth="1"/>
    <col min="1536" max="1536" width="13" customWidth="1"/>
    <col min="1537" max="1537" width="2.42578125" customWidth="1"/>
    <col min="1538" max="1538" width="15" customWidth="1"/>
    <col min="1540" max="1540" width="9.42578125" customWidth="1"/>
    <col min="1541" max="1541" width="1.7109375" customWidth="1"/>
    <col min="1542" max="1542" width="8" customWidth="1"/>
    <col min="1543" max="1543" width="26.7109375" bestFit="1" customWidth="1"/>
    <col min="1788" max="1788" width="2.140625" customWidth="1"/>
    <col min="1789" max="1789" width="19.85546875" customWidth="1"/>
    <col min="1790" max="1790" width="3.140625" bestFit="1" customWidth="1"/>
    <col min="1791" max="1791" width="11.7109375" customWidth="1"/>
    <col min="1792" max="1792" width="13" customWidth="1"/>
    <col min="1793" max="1793" width="2.42578125" customWidth="1"/>
    <col min="1794" max="1794" width="15" customWidth="1"/>
    <col min="1796" max="1796" width="9.42578125" customWidth="1"/>
    <col min="1797" max="1797" width="1.7109375" customWidth="1"/>
    <col min="1798" max="1798" width="8" customWidth="1"/>
    <col min="1799" max="1799" width="26.7109375" bestFit="1" customWidth="1"/>
    <col min="2044" max="2044" width="2.140625" customWidth="1"/>
    <col min="2045" max="2045" width="19.85546875" customWidth="1"/>
    <col min="2046" max="2046" width="3.140625" bestFit="1" customWidth="1"/>
    <col min="2047" max="2047" width="11.7109375" customWidth="1"/>
    <col min="2048" max="2048" width="13" customWidth="1"/>
    <col min="2049" max="2049" width="2.42578125" customWidth="1"/>
    <col min="2050" max="2050" width="15" customWidth="1"/>
    <col min="2052" max="2052" width="9.42578125" customWidth="1"/>
    <col min="2053" max="2053" width="1.7109375" customWidth="1"/>
    <col min="2054" max="2054" width="8" customWidth="1"/>
    <col min="2055" max="2055" width="26.7109375" bestFit="1" customWidth="1"/>
    <col min="2300" max="2300" width="2.140625" customWidth="1"/>
    <col min="2301" max="2301" width="19.85546875" customWidth="1"/>
    <col min="2302" max="2302" width="3.140625" bestFit="1" customWidth="1"/>
    <col min="2303" max="2303" width="11.7109375" customWidth="1"/>
    <col min="2304" max="2304" width="13" customWidth="1"/>
    <col min="2305" max="2305" width="2.42578125" customWidth="1"/>
    <col min="2306" max="2306" width="15" customWidth="1"/>
    <col min="2308" max="2308" width="9.42578125" customWidth="1"/>
    <col min="2309" max="2309" width="1.7109375" customWidth="1"/>
    <col min="2310" max="2310" width="8" customWidth="1"/>
    <col min="2311" max="2311" width="26.7109375" bestFit="1" customWidth="1"/>
    <col min="2556" max="2556" width="2.140625" customWidth="1"/>
    <col min="2557" max="2557" width="19.85546875" customWidth="1"/>
    <col min="2558" max="2558" width="3.140625" bestFit="1" customWidth="1"/>
    <col min="2559" max="2559" width="11.7109375" customWidth="1"/>
    <col min="2560" max="2560" width="13" customWidth="1"/>
    <col min="2561" max="2561" width="2.42578125" customWidth="1"/>
    <col min="2562" max="2562" width="15" customWidth="1"/>
    <col min="2564" max="2564" width="9.42578125" customWidth="1"/>
    <col min="2565" max="2565" width="1.7109375" customWidth="1"/>
    <col min="2566" max="2566" width="8" customWidth="1"/>
    <col min="2567" max="2567" width="26.7109375" bestFit="1" customWidth="1"/>
    <col min="2812" max="2812" width="2.140625" customWidth="1"/>
    <col min="2813" max="2813" width="19.85546875" customWidth="1"/>
    <col min="2814" max="2814" width="3.140625" bestFit="1" customWidth="1"/>
    <col min="2815" max="2815" width="11.7109375" customWidth="1"/>
    <col min="2816" max="2816" width="13" customWidth="1"/>
    <col min="2817" max="2817" width="2.42578125" customWidth="1"/>
    <col min="2818" max="2818" width="15" customWidth="1"/>
    <col min="2820" max="2820" width="9.42578125" customWidth="1"/>
    <col min="2821" max="2821" width="1.7109375" customWidth="1"/>
    <col min="2822" max="2822" width="8" customWidth="1"/>
    <col min="2823" max="2823" width="26.7109375" bestFit="1" customWidth="1"/>
    <col min="3068" max="3068" width="2.140625" customWidth="1"/>
    <col min="3069" max="3069" width="19.85546875" customWidth="1"/>
    <col min="3070" max="3070" width="3.140625" bestFit="1" customWidth="1"/>
    <col min="3071" max="3071" width="11.7109375" customWidth="1"/>
    <col min="3072" max="3072" width="13" customWidth="1"/>
    <col min="3073" max="3073" width="2.42578125" customWidth="1"/>
    <col min="3074" max="3074" width="15" customWidth="1"/>
    <col min="3076" max="3076" width="9.42578125" customWidth="1"/>
    <col min="3077" max="3077" width="1.7109375" customWidth="1"/>
    <col min="3078" max="3078" width="8" customWidth="1"/>
    <col min="3079" max="3079" width="26.7109375" bestFit="1" customWidth="1"/>
    <col min="3324" max="3324" width="2.140625" customWidth="1"/>
    <col min="3325" max="3325" width="19.85546875" customWidth="1"/>
    <col min="3326" max="3326" width="3.140625" bestFit="1" customWidth="1"/>
    <col min="3327" max="3327" width="11.7109375" customWidth="1"/>
    <col min="3328" max="3328" width="13" customWidth="1"/>
    <col min="3329" max="3329" width="2.42578125" customWidth="1"/>
    <col min="3330" max="3330" width="15" customWidth="1"/>
    <col min="3332" max="3332" width="9.42578125" customWidth="1"/>
    <col min="3333" max="3333" width="1.7109375" customWidth="1"/>
    <col min="3334" max="3334" width="8" customWidth="1"/>
    <col min="3335" max="3335" width="26.7109375" bestFit="1" customWidth="1"/>
    <col min="3580" max="3580" width="2.140625" customWidth="1"/>
    <col min="3581" max="3581" width="19.85546875" customWidth="1"/>
    <col min="3582" max="3582" width="3.140625" bestFit="1" customWidth="1"/>
    <col min="3583" max="3583" width="11.7109375" customWidth="1"/>
    <col min="3584" max="3584" width="13" customWidth="1"/>
    <col min="3585" max="3585" width="2.42578125" customWidth="1"/>
    <col min="3586" max="3586" width="15" customWidth="1"/>
    <col min="3588" max="3588" width="9.42578125" customWidth="1"/>
    <col min="3589" max="3589" width="1.7109375" customWidth="1"/>
    <col min="3590" max="3590" width="8" customWidth="1"/>
    <col min="3591" max="3591" width="26.7109375" bestFit="1" customWidth="1"/>
    <col min="3836" max="3836" width="2.140625" customWidth="1"/>
    <col min="3837" max="3837" width="19.85546875" customWidth="1"/>
    <col min="3838" max="3838" width="3.140625" bestFit="1" customWidth="1"/>
    <col min="3839" max="3839" width="11.7109375" customWidth="1"/>
    <col min="3840" max="3840" width="13" customWidth="1"/>
    <col min="3841" max="3841" width="2.42578125" customWidth="1"/>
    <col min="3842" max="3842" width="15" customWidth="1"/>
    <col min="3844" max="3844" width="9.42578125" customWidth="1"/>
    <col min="3845" max="3845" width="1.7109375" customWidth="1"/>
    <col min="3846" max="3846" width="8" customWidth="1"/>
    <col min="3847" max="3847" width="26.7109375" bestFit="1" customWidth="1"/>
    <col min="4092" max="4092" width="2.140625" customWidth="1"/>
    <col min="4093" max="4093" width="19.85546875" customWidth="1"/>
    <col min="4094" max="4094" width="3.140625" bestFit="1" customWidth="1"/>
    <col min="4095" max="4095" width="11.7109375" customWidth="1"/>
    <col min="4096" max="4096" width="13" customWidth="1"/>
    <col min="4097" max="4097" width="2.42578125" customWidth="1"/>
    <col min="4098" max="4098" width="15" customWidth="1"/>
    <col min="4100" max="4100" width="9.42578125" customWidth="1"/>
    <col min="4101" max="4101" width="1.7109375" customWidth="1"/>
    <col min="4102" max="4102" width="8" customWidth="1"/>
    <col min="4103" max="4103" width="26.7109375" bestFit="1" customWidth="1"/>
    <col min="4348" max="4348" width="2.140625" customWidth="1"/>
    <col min="4349" max="4349" width="19.85546875" customWidth="1"/>
    <col min="4350" max="4350" width="3.140625" bestFit="1" customWidth="1"/>
    <col min="4351" max="4351" width="11.7109375" customWidth="1"/>
    <col min="4352" max="4352" width="13" customWidth="1"/>
    <col min="4353" max="4353" width="2.42578125" customWidth="1"/>
    <col min="4354" max="4354" width="15" customWidth="1"/>
    <col min="4356" max="4356" width="9.42578125" customWidth="1"/>
    <col min="4357" max="4357" width="1.7109375" customWidth="1"/>
    <col min="4358" max="4358" width="8" customWidth="1"/>
    <col min="4359" max="4359" width="26.7109375" bestFit="1" customWidth="1"/>
    <col min="4604" max="4604" width="2.140625" customWidth="1"/>
    <col min="4605" max="4605" width="19.85546875" customWidth="1"/>
    <col min="4606" max="4606" width="3.140625" bestFit="1" customWidth="1"/>
    <col min="4607" max="4607" width="11.7109375" customWidth="1"/>
    <col min="4608" max="4608" width="13" customWidth="1"/>
    <col min="4609" max="4609" width="2.42578125" customWidth="1"/>
    <col min="4610" max="4610" width="15" customWidth="1"/>
    <col min="4612" max="4612" width="9.42578125" customWidth="1"/>
    <col min="4613" max="4613" width="1.7109375" customWidth="1"/>
    <col min="4614" max="4614" width="8" customWidth="1"/>
    <col min="4615" max="4615" width="26.7109375" bestFit="1" customWidth="1"/>
    <col min="4860" max="4860" width="2.140625" customWidth="1"/>
    <col min="4861" max="4861" width="19.85546875" customWidth="1"/>
    <col min="4862" max="4862" width="3.140625" bestFit="1" customWidth="1"/>
    <col min="4863" max="4863" width="11.7109375" customWidth="1"/>
    <col min="4864" max="4864" width="13" customWidth="1"/>
    <col min="4865" max="4865" width="2.42578125" customWidth="1"/>
    <col min="4866" max="4866" width="15" customWidth="1"/>
    <col min="4868" max="4868" width="9.42578125" customWidth="1"/>
    <col min="4869" max="4869" width="1.7109375" customWidth="1"/>
    <col min="4870" max="4870" width="8" customWidth="1"/>
    <col min="4871" max="4871" width="26.7109375" bestFit="1" customWidth="1"/>
    <col min="5116" max="5116" width="2.140625" customWidth="1"/>
    <col min="5117" max="5117" width="19.85546875" customWidth="1"/>
    <col min="5118" max="5118" width="3.140625" bestFit="1" customWidth="1"/>
    <col min="5119" max="5119" width="11.7109375" customWidth="1"/>
    <col min="5120" max="5120" width="13" customWidth="1"/>
    <col min="5121" max="5121" width="2.42578125" customWidth="1"/>
    <col min="5122" max="5122" width="15" customWidth="1"/>
    <col min="5124" max="5124" width="9.42578125" customWidth="1"/>
    <col min="5125" max="5125" width="1.7109375" customWidth="1"/>
    <col min="5126" max="5126" width="8" customWidth="1"/>
    <col min="5127" max="5127" width="26.7109375" bestFit="1" customWidth="1"/>
    <col min="5372" max="5372" width="2.140625" customWidth="1"/>
    <col min="5373" max="5373" width="19.85546875" customWidth="1"/>
    <col min="5374" max="5374" width="3.140625" bestFit="1" customWidth="1"/>
    <col min="5375" max="5375" width="11.7109375" customWidth="1"/>
    <col min="5376" max="5376" width="13" customWidth="1"/>
    <col min="5377" max="5377" width="2.42578125" customWidth="1"/>
    <col min="5378" max="5378" width="15" customWidth="1"/>
    <col min="5380" max="5380" width="9.42578125" customWidth="1"/>
    <col min="5381" max="5381" width="1.7109375" customWidth="1"/>
    <col min="5382" max="5382" width="8" customWidth="1"/>
    <col min="5383" max="5383" width="26.7109375" bestFit="1" customWidth="1"/>
    <col min="5628" max="5628" width="2.140625" customWidth="1"/>
    <col min="5629" max="5629" width="19.85546875" customWidth="1"/>
    <col min="5630" max="5630" width="3.140625" bestFit="1" customWidth="1"/>
    <col min="5631" max="5631" width="11.7109375" customWidth="1"/>
    <col min="5632" max="5632" width="13" customWidth="1"/>
    <col min="5633" max="5633" width="2.42578125" customWidth="1"/>
    <col min="5634" max="5634" width="15" customWidth="1"/>
    <col min="5636" max="5636" width="9.42578125" customWidth="1"/>
    <col min="5637" max="5637" width="1.7109375" customWidth="1"/>
    <col min="5638" max="5638" width="8" customWidth="1"/>
    <col min="5639" max="5639" width="26.7109375" bestFit="1" customWidth="1"/>
    <col min="5884" max="5884" width="2.140625" customWidth="1"/>
    <col min="5885" max="5885" width="19.85546875" customWidth="1"/>
    <col min="5886" max="5886" width="3.140625" bestFit="1" customWidth="1"/>
    <col min="5887" max="5887" width="11.7109375" customWidth="1"/>
    <col min="5888" max="5888" width="13" customWidth="1"/>
    <col min="5889" max="5889" width="2.42578125" customWidth="1"/>
    <col min="5890" max="5890" width="15" customWidth="1"/>
    <col min="5892" max="5892" width="9.42578125" customWidth="1"/>
    <col min="5893" max="5893" width="1.7109375" customWidth="1"/>
    <col min="5894" max="5894" width="8" customWidth="1"/>
    <col min="5895" max="5895" width="26.7109375" bestFit="1" customWidth="1"/>
    <col min="6140" max="6140" width="2.140625" customWidth="1"/>
    <col min="6141" max="6141" width="19.85546875" customWidth="1"/>
    <col min="6142" max="6142" width="3.140625" bestFit="1" customWidth="1"/>
    <col min="6143" max="6143" width="11.7109375" customWidth="1"/>
    <col min="6144" max="6144" width="13" customWidth="1"/>
    <col min="6145" max="6145" width="2.42578125" customWidth="1"/>
    <col min="6146" max="6146" width="15" customWidth="1"/>
    <col min="6148" max="6148" width="9.42578125" customWidth="1"/>
    <col min="6149" max="6149" width="1.7109375" customWidth="1"/>
    <col min="6150" max="6150" width="8" customWidth="1"/>
    <col min="6151" max="6151" width="26.7109375" bestFit="1" customWidth="1"/>
    <col min="6396" max="6396" width="2.140625" customWidth="1"/>
    <col min="6397" max="6397" width="19.85546875" customWidth="1"/>
    <col min="6398" max="6398" width="3.140625" bestFit="1" customWidth="1"/>
    <col min="6399" max="6399" width="11.7109375" customWidth="1"/>
    <col min="6400" max="6400" width="13" customWidth="1"/>
    <col min="6401" max="6401" width="2.42578125" customWidth="1"/>
    <col min="6402" max="6402" width="15" customWidth="1"/>
    <col min="6404" max="6404" width="9.42578125" customWidth="1"/>
    <col min="6405" max="6405" width="1.7109375" customWidth="1"/>
    <col min="6406" max="6406" width="8" customWidth="1"/>
    <col min="6407" max="6407" width="26.7109375" bestFit="1" customWidth="1"/>
    <col min="6652" max="6652" width="2.140625" customWidth="1"/>
    <col min="6653" max="6653" width="19.85546875" customWidth="1"/>
    <col min="6654" max="6654" width="3.140625" bestFit="1" customWidth="1"/>
    <col min="6655" max="6655" width="11.7109375" customWidth="1"/>
    <col min="6656" max="6656" width="13" customWidth="1"/>
    <col min="6657" max="6657" width="2.42578125" customWidth="1"/>
    <col min="6658" max="6658" width="15" customWidth="1"/>
    <col min="6660" max="6660" width="9.42578125" customWidth="1"/>
    <col min="6661" max="6661" width="1.7109375" customWidth="1"/>
    <col min="6662" max="6662" width="8" customWidth="1"/>
    <col min="6663" max="6663" width="26.7109375" bestFit="1" customWidth="1"/>
    <col min="6908" max="6908" width="2.140625" customWidth="1"/>
    <col min="6909" max="6909" width="19.85546875" customWidth="1"/>
    <col min="6910" max="6910" width="3.140625" bestFit="1" customWidth="1"/>
    <col min="6911" max="6911" width="11.7109375" customWidth="1"/>
    <col min="6912" max="6912" width="13" customWidth="1"/>
    <col min="6913" max="6913" width="2.42578125" customWidth="1"/>
    <col min="6914" max="6914" width="15" customWidth="1"/>
    <col min="6916" max="6916" width="9.42578125" customWidth="1"/>
    <col min="6917" max="6917" width="1.7109375" customWidth="1"/>
    <col min="6918" max="6918" width="8" customWidth="1"/>
    <col min="6919" max="6919" width="26.7109375" bestFit="1" customWidth="1"/>
    <col min="7164" max="7164" width="2.140625" customWidth="1"/>
    <col min="7165" max="7165" width="19.85546875" customWidth="1"/>
    <col min="7166" max="7166" width="3.140625" bestFit="1" customWidth="1"/>
    <col min="7167" max="7167" width="11.7109375" customWidth="1"/>
    <col min="7168" max="7168" width="13" customWidth="1"/>
    <col min="7169" max="7169" width="2.42578125" customWidth="1"/>
    <col min="7170" max="7170" width="15" customWidth="1"/>
    <col min="7172" max="7172" width="9.42578125" customWidth="1"/>
    <col min="7173" max="7173" width="1.7109375" customWidth="1"/>
    <col min="7174" max="7174" width="8" customWidth="1"/>
    <col min="7175" max="7175" width="26.7109375" bestFit="1" customWidth="1"/>
    <col min="7420" max="7420" width="2.140625" customWidth="1"/>
    <col min="7421" max="7421" width="19.85546875" customWidth="1"/>
    <col min="7422" max="7422" width="3.140625" bestFit="1" customWidth="1"/>
    <col min="7423" max="7423" width="11.7109375" customWidth="1"/>
    <col min="7424" max="7424" width="13" customWidth="1"/>
    <col min="7425" max="7425" width="2.42578125" customWidth="1"/>
    <col min="7426" max="7426" width="15" customWidth="1"/>
    <col min="7428" max="7428" width="9.42578125" customWidth="1"/>
    <col min="7429" max="7429" width="1.7109375" customWidth="1"/>
    <col min="7430" max="7430" width="8" customWidth="1"/>
    <col min="7431" max="7431" width="26.7109375" bestFit="1" customWidth="1"/>
    <col min="7676" max="7676" width="2.140625" customWidth="1"/>
    <col min="7677" max="7677" width="19.85546875" customWidth="1"/>
    <col min="7678" max="7678" width="3.140625" bestFit="1" customWidth="1"/>
    <col min="7679" max="7679" width="11.7109375" customWidth="1"/>
    <col min="7680" max="7680" width="13" customWidth="1"/>
    <col min="7681" max="7681" width="2.42578125" customWidth="1"/>
    <col min="7682" max="7682" width="15" customWidth="1"/>
    <col min="7684" max="7684" width="9.42578125" customWidth="1"/>
    <col min="7685" max="7685" width="1.7109375" customWidth="1"/>
    <col min="7686" max="7686" width="8" customWidth="1"/>
    <col min="7687" max="7687" width="26.7109375" bestFit="1" customWidth="1"/>
    <col min="7932" max="7932" width="2.140625" customWidth="1"/>
    <col min="7933" max="7933" width="19.85546875" customWidth="1"/>
    <col min="7934" max="7934" width="3.140625" bestFit="1" customWidth="1"/>
    <col min="7935" max="7935" width="11.7109375" customWidth="1"/>
    <col min="7936" max="7936" width="13" customWidth="1"/>
    <col min="7937" max="7937" width="2.42578125" customWidth="1"/>
    <col min="7938" max="7938" width="15" customWidth="1"/>
    <col min="7940" max="7940" width="9.42578125" customWidth="1"/>
    <col min="7941" max="7941" width="1.7109375" customWidth="1"/>
    <col min="7942" max="7942" width="8" customWidth="1"/>
    <col min="7943" max="7943" width="26.7109375" bestFit="1" customWidth="1"/>
    <col min="8188" max="8188" width="2.140625" customWidth="1"/>
    <col min="8189" max="8189" width="19.85546875" customWidth="1"/>
    <col min="8190" max="8190" width="3.140625" bestFit="1" customWidth="1"/>
    <col min="8191" max="8191" width="11.7109375" customWidth="1"/>
    <col min="8192" max="8192" width="13" customWidth="1"/>
    <col min="8193" max="8193" width="2.42578125" customWidth="1"/>
    <col min="8194" max="8194" width="15" customWidth="1"/>
    <col min="8196" max="8196" width="9.42578125" customWidth="1"/>
    <col min="8197" max="8197" width="1.7109375" customWidth="1"/>
    <col min="8198" max="8198" width="8" customWidth="1"/>
    <col min="8199" max="8199" width="26.7109375" bestFit="1" customWidth="1"/>
    <col min="8444" max="8444" width="2.140625" customWidth="1"/>
    <col min="8445" max="8445" width="19.85546875" customWidth="1"/>
    <col min="8446" max="8446" width="3.140625" bestFit="1" customWidth="1"/>
    <col min="8447" max="8447" width="11.7109375" customWidth="1"/>
    <col min="8448" max="8448" width="13" customWidth="1"/>
    <col min="8449" max="8449" width="2.42578125" customWidth="1"/>
    <col min="8450" max="8450" width="15" customWidth="1"/>
    <col min="8452" max="8452" width="9.42578125" customWidth="1"/>
    <col min="8453" max="8453" width="1.7109375" customWidth="1"/>
    <col min="8454" max="8454" width="8" customWidth="1"/>
    <col min="8455" max="8455" width="26.7109375" bestFit="1" customWidth="1"/>
    <col min="8700" max="8700" width="2.140625" customWidth="1"/>
    <col min="8701" max="8701" width="19.85546875" customWidth="1"/>
    <col min="8702" max="8702" width="3.140625" bestFit="1" customWidth="1"/>
    <col min="8703" max="8703" width="11.7109375" customWidth="1"/>
    <col min="8704" max="8704" width="13" customWidth="1"/>
    <col min="8705" max="8705" width="2.42578125" customWidth="1"/>
    <col min="8706" max="8706" width="15" customWidth="1"/>
    <col min="8708" max="8708" width="9.42578125" customWidth="1"/>
    <col min="8709" max="8709" width="1.7109375" customWidth="1"/>
    <col min="8710" max="8710" width="8" customWidth="1"/>
    <col min="8711" max="8711" width="26.7109375" bestFit="1" customWidth="1"/>
    <col min="8956" max="8956" width="2.140625" customWidth="1"/>
    <col min="8957" max="8957" width="19.85546875" customWidth="1"/>
    <col min="8958" max="8958" width="3.140625" bestFit="1" customWidth="1"/>
    <col min="8959" max="8959" width="11.7109375" customWidth="1"/>
    <col min="8960" max="8960" width="13" customWidth="1"/>
    <col min="8961" max="8961" width="2.42578125" customWidth="1"/>
    <col min="8962" max="8962" width="15" customWidth="1"/>
    <col min="8964" max="8964" width="9.42578125" customWidth="1"/>
    <col min="8965" max="8965" width="1.7109375" customWidth="1"/>
    <col min="8966" max="8966" width="8" customWidth="1"/>
    <col min="8967" max="8967" width="26.7109375" bestFit="1" customWidth="1"/>
    <col min="9212" max="9212" width="2.140625" customWidth="1"/>
    <col min="9213" max="9213" width="19.85546875" customWidth="1"/>
    <col min="9214" max="9214" width="3.140625" bestFit="1" customWidth="1"/>
    <col min="9215" max="9215" width="11.7109375" customWidth="1"/>
    <col min="9216" max="9216" width="13" customWidth="1"/>
    <col min="9217" max="9217" width="2.42578125" customWidth="1"/>
    <col min="9218" max="9218" width="15" customWidth="1"/>
    <col min="9220" max="9220" width="9.42578125" customWidth="1"/>
    <col min="9221" max="9221" width="1.7109375" customWidth="1"/>
    <col min="9222" max="9222" width="8" customWidth="1"/>
    <col min="9223" max="9223" width="26.7109375" bestFit="1" customWidth="1"/>
    <col min="9468" max="9468" width="2.140625" customWidth="1"/>
    <col min="9469" max="9469" width="19.85546875" customWidth="1"/>
    <col min="9470" max="9470" width="3.140625" bestFit="1" customWidth="1"/>
    <col min="9471" max="9471" width="11.7109375" customWidth="1"/>
    <col min="9472" max="9472" width="13" customWidth="1"/>
    <col min="9473" max="9473" width="2.42578125" customWidth="1"/>
    <col min="9474" max="9474" width="15" customWidth="1"/>
    <col min="9476" max="9476" width="9.42578125" customWidth="1"/>
    <col min="9477" max="9477" width="1.7109375" customWidth="1"/>
    <col min="9478" max="9478" width="8" customWidth="1"/>
    <col min="9479" max="9479" width="26.7109375" bestFit="1" customWidth="1"/>
    <col min="9724" max="9724" width="2.140625" customWidth="1"/>
    <col min="9725" max="9725" width="19.85546875" customWidth="1"/>
    <col min="9726" max="9726" width="3.140625" bestFit="1" customWidth="1"/>
    <col min="9727" max="9727" width="11.7109375" customWidth="1"/>
    <col min="9728" max="9728" width="13" customWidth="1"/>
    <col min="9729" max="9729" width="2.42578125" customWidth="1"/>
    <col min="9730" max="9730" width="15" customWidth="1"/>
    <col min="9732" max="9732" width="9.42578125" customWidth="1"/>
    <col min="9733" max="9733" width="1.7109375" customWidth="1"/>
    <col min="9734" max="9734" width="8" customWidth="1"/>
    <col min="9735" max="9735" width="26.7109375" bestFit="1" customWidth="1"/>
    <col min="9980" max="9980" width="2.140625" customWidth="1"/>
    <col min="9981" max="9981" width="19.85546875" customWidth="1"/>
    <col min="9982" max="9982" width="3.140625" bestFit="1" customWidth="1"/>
    <col min="9983" max="9983" width="11.7109375" customWidth="1"/>
    <col min="9984" max="9984" width="13" customWidth="1"/>
    <col min="9985" max="9985" width="2.42578125" customWidth="1"/>
    <col min="9986" max="9986" width="15" customWidth="1"/>
    <col min="9988" max="9988" width="9.42578125" customWidth="1"/>
    <col min="9989" max="9989" width="1.7109375" customWidth="1"/>
    <col min="9990" max="9990" width="8" customWidth="1"/>
    <col min="9991" max="9991" width="26.7109375" bestFit="1" customWidth="1"/>
    <col min="10236" max="10236" width="2.140625" customWidth="1"/>
    <col min="10237" max="10237" width="19.85546875" customWidth="1"/>
    <col min="10238" max="10238" width="3.140625" bestFit="1" customWidth="1"/>
    <col min="10239" max="10239" width="11.7109375" customWidth="1"/>
    <col min="10240" max="10240" width="13" customWidth="1"/>
    <col min="10241" max="10241" width="2.42578125" customWidth="1"/>
    <col min="10242" max="10242" width="15" customWidth="1"/>
    <col min="10244" max="10244" width="9.42578125" customWidth="1"/>
    <col min="10245" max="10245" width="1.7109375" customWidth="1"/>
    <col min="10246" max="10246" width="8" customWidth="1"/>
    <col min="10247" max="10247" width="26.7109375" bestFit="1" customWidth="1"/>
    <col min="10492" max="10492" width="2.140625" customWidth="1"/>
    <col min="10493" max="10493" width="19.85546875" customWidth="1"/>
    <col min="10494" max="10494" width="3.140625" bestFit="1" customWidth="1"/>
    <col min="10495" max="10495" width="11.7109375" customWidth="1"/>
    <col min="10496" max="10496" width="13" customWidth="1"/>
    <col min="10497" max="10497" width="2.42578125" customWidth="1"/>
    <col min="10498" max="10498" width="15" customWidth="1"/>
    <col min="10500" max="10500" width="9.42578125" customWidth="1"/>
    <col min="10501" max="10501" width="1.7109375" customWidth="1"/>
    <col min="10502" max="10502" width="8" customWidth="1"/>
    <col min="10503" max="10503" width="26.7109375" bestFit="1" customWidth="1"/>
    <col min="10748" max="10748" width="2.140625" customWidth="1"/>
    <col min="10749" max="10749" width="19.85546875" customWidth="1"/>
    <col min="10750" max="10750" width="3.140625" bestFit="1" customWidth="1"/>
    <col min="10751" max="10751" width="11.7109375" customWidth="1"/>
    <col min="10752" max="10752" width="13" customWidth="1"/>
    <col min="10753" max="10753" width="2.42578125" customWidth="1"/>
    <col min="10754" max="10754" width="15" customWidth="1"/>
    <col min="10756" max="10756" width="9.42578125" customWidth="1"/>
    <col min="10757" max="10757" width="1.7109375" customWidth="1"/>
    <col min="10758" max="10758" width="8" customWidth="1"/>
    <col min="10759" max="10759" width="26.7109375" bestFit="1" customWidth="1"/>
    <col min="11004" max="11004" width="2.140625" customWidth="1"/>
    <col min="11005" max="11005" width="19.85546875" customWidth="1"/>
    <col min="11006" max="11006" width="3.140625" bestFit="1" customWidth="1"/>
    <col min="11007" max="11007" width="11.7109375" customWidth="1"/>
    <col min="11008" max="11008" width="13" customWidth="1"/>
    <col min="11009" max="11009" width="2.42578125" customWidth="1"/>
    <col min="11010" max="11010" width="15" customWidth="1"/>
    <col min="11012" max="11012" width="9.42578125" customWidth="1"/>
    <col min="11013" max="11013" width="1.7109375" customWidth="1"/>
    <col min="11014" max="11014" width="8" customWidth="1"/>
    <col min="11015" max="11015" width="26.7109375" bestFit="1" customWidth="1"/>
    <col min="11260" max="11260" width="2.140625" customWidth="1"/>
    <col min="11261" max="11261" width="19.85546875" customWidth="1"/>
    <col min="11262" max="11262" width="3.140625" bestFit="1" customWidth="1"/>
    <col min="11263" max="11263" width="11.7109375" customWidth="1"/>
    <col min="11264" max="11264" width="13" customWidth="1"/>
    <col min="11265" max="11265" width="2.42578125" customWidth="1"/>
    <col min="11266" max="11266" width="15" customWidth="1"/>
    <col min="11268" max="11268" width="9.42578125" customWidth="1"/>
    <col min="11269" max="11269" width="1.7109375" customWidth="1"/>
    <col min="11270" max="11270" width="8" customWidth="1"/>
    <col min="11271" max="11271" width="26.7109375" bestFit="1" customWidth="1"/>
    <col min="11516" max="11516" width="2.140625" customWidth="1"/>
    <col min="11517" max="11517" width="19.85546875" customWidth="1"/>
    <col min="11518" max="11518" width="3.140625" bestFit="1" customWidth="1"/>
    <col min="11519" max="11519" width="11.7109375" customWidth="1"/>
    <col min="11520" max="11520" width="13" customWidth="1"/>
    <col min="11521" max="11521" width="2.42578125" customWidth="1"/>
    <col min="11522" max="11522" width="15" customWidth="1"/>
    <col min="11524" max="11524" width="9.42578125" customWidth="1"/>
    <col min="11525" max="11525" width="1.7109375" customWidth="1"/>
    <col min="11526" max="11526" width="8" customWidth="1"/>
    <col min="11527" max="11527" width="26.7109375" bestFit="1" customWidth="1"/>
    <col min="11772" max="11772" width="2.140625" customWidth="1"/>
    <col min="11773" max="11773" width="19.85546875" customWidth="1"/>
    <col min="11774" max="11774" width="3.140625" bestFit="1" customWidth="1"/>
    <col min="11775" max="11775" width="11.7109375" customWidth="1"/>
    <col min="11776" max="11776" width="13" customWidth="1"/>
    <col min="11777" max="11777" width="2.42578125" customWidth="1"/>
    <col min="11778" max="11778" width="15" customWidth="1"/>
    <col min="11780" max="11780" width="9.42578125" customWidth="1"/>
    <col min="11781" max="11781" width="1.7109375" customWidth="1"/>
    <col min="11782" max="11782" width="8" customWidth="1"/>
    <col min="11783" max="11783" width="26.7109375" bestFit="1" customWidth="1"/>
    <col min="12028" max="12028" width="2.140625" customWidth="1"/>
    <col min="12029" max="12029" width="19.85546875" customWidth="1"/>
    <col min="12030" max="12030" width="3.140625" bestFit="1" customWidth="1"/>
    <col min="12031" max="12031" width="11.7109375" customWidth="1"/>
    <col min="12032" max="12032" width="13" customWidth="1"/>
    <col min="12033" max="12033" width="2.42578125" customWidth="1"/>
    <col min="12034" max="12034" width="15" customWidth="1"/>
    <col min="12036" max="12036" width="9.42578125" customWidth="1"/>
    <col min="12037" max="12037" width="1.7109375" customWidth="1"/>
    <col min="12038" max="12038" width="8" customWidth="1"/>
    <col min="12039" max="12039" width="26.7109375" bestFit="1" customWidth="1"/>
    <col min="12284" max="12284" width="2.140625" customWidth="1"/>
    <col min="12285" max="12285" width="19.85546875" customWidth="1"/>
    <col min="12286" max="12286" width="3.140625" bestFit="1" customWidth="1"/>
    <col min="12287" max="12287" width="11.7109375" customWidth="1"/>
    <col min="12288" max="12288" width="13" customWidth="1"/>
    <col min="12289" max="12289" width="2.42578125" customWidth="1"/>
    <col min="12290" max="12290" width="15" customWidth="1"/>
    <col min="12292" max="12292" width="9.42578125" customWidth="1"/>
    <col min="12293" max="12293" width="1.7109375" customWidth="1"/>
    <col min="12294" max="12294" width="8" customWidth="1"/>
    <col min="12295" max="12295" width="26.7109375" bestFit="1" customWidth="1"/>
    <col min="12540" max="12540" width="2.140625" customWidth="1"/>
    <col min="12541" max="12541" width="19.85546875" customWidth="1"/>
    <col min="12542" max="12542" width="3.140625" bestFit="1" customWidth="1"/>
    <col min="12543" max="12543" width="11.7109375" customWidth="1"/>
    <col min="12544" max="12544" width="13" customWidth="1"/>
    <col min="12545" max="12545" width="2.42578125" customWidth="1"/>
    <col min="12546" max="12546" width="15" customWidth="1"/>
    <col min="12548" max="12548" width="9.42578125" customWidth="1"/>
    <col min="12549" max="12549" width="1.7109375" customWidth="1"/>
    <col min="12550" max="12550" width="8" customWidth="1"/>
    <col min="12551" max="12551" width="26.7109375" bestFit="1" customWidth="1"/>
    <col min="12796" max="12796" width="2.140625" customWidth="1"/>
    <col min="12797" max="12797" width="19.85546875" customWidth="1"/>
    <col min="12798" max="12798" width="3.140625" bestFit="1" customWidth="1"/>
    <col min="12799" max="12799" width="11.7109375" customWidth="1"/>
    <col min="12800" max="12800" width="13" customWidth="1"/>
    <col min="12801" max="12801" width="2.42578125" customWidth="1"/>
    <col min="12802" max="12802" width="15" customWidth="1"/>
    <col min="12804" max="12804" width="9.42578125" customWidth="1"/>
    <col min="12805" max="12805" width="1.7109375" customWidth="1"/>
    <col min="12806" max="12806" width="8" customWidth="1"/>
    <col min="12807" max="12807" width="26.7109375" bestFit="1" customWidth="1"/>
    <col min="13052" max="13052" width="2.140625" customWidth="1"/>
    <col min="13053" max="13053" width="19.85546875" customWidth="1"/>
    <col min="13054" max="13054" width="3.140625" bestFit="1" customWidth="1"/>
    <col min="13055" max="13055" width="11.7109375" customWidth="1"/>
    <col min="13056" max="13056" width="13" customWidth="1"/>
    <col min="13057" max="13057" width="2.42578125" customWidth="1"/>
    <col min="13058" max="13058" width="15" customWidth="1"/>
    <col min="13060" max="13060" width="9.42578125" customWidth="1"/>
    <col min="13061" max="13061" width="1.7109375" customWidth="1"/>
    <col min="13062" max="13062" width="8" customWidth="1"/>
    <col min="13063" max="13063" width="26.7109375" bestFit="1" customWidth="1"/>
    <col min="13308" max="13308" width="2.140625" customWidth="1"/>
    <col min="13309" max="13309" width="19.85546875" customWidth="1"/>
    <col min="13310" max="13310" width="3.140625" bestFit="1" customWidth="1"/>
    <col min="13311" max="13311" width="11.7109375" customWidth="1"/>
    <col min="13312" max="13312" width="13" customWidth="1"/>
    <col min="13313" max="13313" width="2.42578125" customWidth="1"/>
    <col min="13314" max="13314" width="15" customWidth="1"/>
    <col min="13316" max="13316" width="9.42578125" customWidth="1"/>
    <col min="13317" max="13317" width="1.7109375" customWidth="1"/>
    <col min="13318" max="13318" width="8" customWidth="1"/>
    <col min="13319" max="13319" width="26.7109375" bestFit="1" customWidth="1"/>
    <col min="13564" max="13564" width="2.140625" customWidth="1"/>
    <col min="13565" max="13565" width="19.85546875" customWidth="1"/>
    <col min="13566" max="13566" width="3.140625" bestFit="1" customWidth="1"/>
    <col min="13567" max="13567" width="11.7109375" customWidth="1"/>
    <col min="13568" max="13568" width="13" customWidth="1"/>
    <col min="13569" max="13569" width="2.42578125" customWidth="1"/>
    <col min="13570" max="13570" width="15" customWidth="1"/>
    <col min="13572" max="13572" width="9.42578125" customWidth="1"/>
    <col min="13573" max="13573" width="1.7109375" customWidth="1"/>
    <col min="13574" max="13574" width="8" customWidth="1"/>
    <col min="13575" max="13575" width="26.7109375" bestFit="1" customWidth="1"/>
    <col min="13820" max="13820" width="2.140625" customWidth="1"/>
    <col min="13821" max="13821" width="19.85546875" customWidth="1"/>
    <col min="13822" max="13822" width="3.140625" bestFit="1" customWidth="1"/>
    <col min="13823" max="13823" width="11.7109375" customWidth="1"/>
    <col min="13824" max="13824" width="13" customWidth="1"/>
    <col min="13825" max="13825" width="2.42578125" customWidth="1"/>
    <col min="13826" max="13826" width="15" customWidth="1"/>
    <col min="13828" max="13828" width="9.42578125" customWidth="1"/>
    <col min="13829" max="13829" width="1.7109375" customWidth="1"/>
    <col min="13830" max="13830" width="8" customWidth="1"/>
    <col min="13831" max="13831" width="26.7109375" bestFit="1" customWidth="1"/>
    <col min="14076" max="14076" width="2.140625" customWidth="1"/>
    <col min="14077" max="14077" width="19.85546875" customWidth="1"/>
    <col min="14078" max="14078" width="3.140625" bestFit="1" customWidth="1"/>
    <col min="14079" max="14079" width="11.7109375" customWidth="1"/>
    <col min="14080" max="14080" width="13" customWidth="1"/>
    <col min="14081" max="14081" width="2.42578125" customWidth="1"/>
    <col min="14082" max="14082" width="15" customWidth="1"/>
    <col min="14084" max="14084" width="9.42578125" customWidth="1"/>
    <col min="14085" max="14085" width="1.7109375" customWidth="1"/>
    <col min="14086" max="14086" width="8" customWidth="1"/>
    <col min="14087" max="14087" width="26.7109375" bestFit="1" customWidth="1"/>
    <col min="14332" max="14332" width="2.140625" customWidth="1"/>
    <col min="14333" max="14333" width="19.85546875" customWidth="1"/>
    <col min="14334" max="14334" width="3.140625" bestFit="1" customWidth="1"/>
    <col min="14335" max="14335" width="11.7109375" customWidth="1"/>
    <col min="14336" max="14336" width="13" customWidth="1"/>
    <col min="14337" max="14337" width="2.42578125" customWidth="1"/>
    <col min="14338" max="14338" width="15" customWidth="1"/>
    <col min="14340" max="14340" width="9.42578125" customWidth="1"/>
    <col min="14341" max="14341" width="1.7109375" customWidth="1"/>
    <col min="14342" max="14342" width="8" customWidth="1"/>
    <col min="14343" max="14343" width="26.7109375" bestFit="1" customWidth="1"/>
    <col min="14588" max="14588" width="2.140625" customWidth="1"/>
    <col min="14589" max="14589" width="19.85546875" customWidth="1"/>
    <col min="14590" max="14590" width="3.140625" bestFit="1" customWidth="1"/>
    <col min="14591" max="14591" width="11.7109375" customWidth="1"/>
    <col min="14592" max="14592" width="13" customWidth="1"/>
    <col min="14593" max="14593" width="2.42578125" customWidth="1"/>
    <col min="14594" max="14594" width="15" customWidth="1"/>
    <col min="14596" max="14596" width="9.42578125" customWidth="1"/>
    <col min="14597" max="14597" width="1.7109375" customWidth="1"/>
    <col min="14598" max="14598" width="8" customWidth="1"/>
    <col min="14599" max="14599" width="26.7109375" bestFit="1" customWidth="1"/>
    <col min="14844" max="14844" width="2.140625" customWidth="1"/>
    <col min="14845" max="14845" width="19.85546875" customWidth="1"/>
    <col min="14846" max="14846" width="3.140625" bestFit="1" customWidth="1"/>
    <col min="14847" max="14847" width="11.7109375" customWidth="1"/>
    <col min="14848" max="14848" width="13" customWidth="1"/>
    <col min="14849" max="14849" width="2.42578125" customWidth="1"/>
    <col min="14850" max="14850" width="15" customWidth="1"/>
    <col min="14852" max="14852" width="9.42578125" customWidth="1"/>
    <col min="14853" max="14853" width="1.7109375" customWidth="1"/>
    <col min="14854" max="14854" width="8" customWidth="1"/>
    <col min="14855" max="14855" width="26.7109375" bestFit="1" customWidth="1"/>
    <col min="15100" max="15100" width="2.140625" customWidth="1"/>
    <col min="15101" max="15101" width="19.85546875" customWidth="1"/>
    <col min="15102" max="15102" width="3.140625" bestFit="1" customWidth="1"/>
    <col min="15103" max="15103" width="11.7109375" customWidth="1"/>
    <col min="15104" max="15104" width="13" customWidth="1"/>
    <col min="15105" max="15105" width="2.42578125" customWidth="1"/>
    <col min="15106" max="15106" width="15" customWidth="1"/>
    <col min="15108" max="15108" width="9.42578125" customWidth="1"/>
    <col min="15109" max="15109" width="1.7109375" customWidth="1"/>
    <col min="15110" max="15110" width="8" customWidth="1"/>
    <col min="15111" max="15111" width="26.7109375" bestFit="1" customWidth="1"/>
    <col min="15356" max="15356" width="2.140625" customWidth="1"/>
    <col min="15357" max="15357" width="19.85546875" customWidth="1"/>
    <col min="15358" max="15358" width="3.140625" bestFit="1" customWidth="1"/>
    <col min="15359" max="15359" width="11.7109375" customWidth="1"/>
    <col min="15360" max="15360" width="13" customWidth="1"/>
    <col min="15361" max="15361" width="2.42578125" customWidth="1"/>
    <col min="15362" max="15362" width="15" customWidth="1"/>
    <col min="15364" max="15364" width="9.42578125" customWidth="1"/>
    <col min="15365" max="15365" width="1.7109375" customWidth="1"/>
    <col min="15366" max="15366" width="8" customWidth="1"/>
    <col min="15367" max="15367" width="26.7109375" bestFit="1" customWidth="1"/>
    <col min="15612" max="15612" width="2.140625" customWidth="1"/>
    <col min="15613" max="15613" width="19.85546875" customWidth="1"/>
    <col min="15614" max="15614" width="3.140625" bestFit="1" customWidth="1"/>
    <col min="15615" max="15615" width="11.7109375" customWidth="1"/>
    <col min="15616" max="15616" width="13" customWidth="1"/>
    <col min="15617" max="15617" width="2.42578125" customWidth="1"/>
    <col min="15618" max="15618" width="15" customWidth="1"/>
    <col min="15620" max="15620" width="9.42578125" customWidth="1"/>
    <col min="15621" max="15621" width="1.7109375" customWidth="1"/>
    <col min="15622" max="15622" width="8" customWidth="1"/>
    <col min="15623" max="15623" width="26.7109375" bestFit="1" customWidth="1"/>
    <col min="15868" max="15868" width="2.140625" customWidth="1"/>
    <col min="15869" max="15869" width="19.85546875" customWidth="1"/>
    <col min="15870" max="15870" width="3.140625" bestFit="1" customWidth="1"/>
    <col min="15871" max="15871" width="11.7109375" customWidth="1"/>
    <col min="15872" max="15872" width="13" customWidth="1"/>
    <col min="15873" max="15873" width="2.42578125" customWidth="1"/>
    <col min="15874" max="15874" width="15" customWidth="1"/>
    <col min="15876" max="15876" width="9.42578125" customWidth="1"/>
    <col min="15877" max="15877" width="1.7109375" customWidth="1"/>
    <col min="15878" max="15878" width="8" customWidth="1"/>
    <col min="15879" max="15879" width="26.7109375" bestFit="1" customWidth="1"/>
    <col min="16124" max="16124" width="2.140625" customWidth="1"/>
    <col min="16125" max="16125" width="19.85546875" customWidth="1"/>
    <col min="16126" max="16126" width="3.140625" bestFit="1" customWidth="1"/>
    <col min="16127" max="16127" width="11.7109375" customWidth="1"/>
    <col min="16128" max="16128" width="13" customWidth="1"/>
    <col min="16129" max="16129" width="2.42578125" customWidth="1"/>
    <col min="16130" max="16130" width="15" customWidth="1"/>
    <col min="16132" max="16132" width="9.42578125" customWidth="1"/>
    <col min="16133" max="16133" width="1.7109375" customWidth="1"/>
    <col min="16134" max="16134" width="8" customWidth="1"/>
    <col min="16135" max="16135" width="26.7109375" bestFit="1" customWidth="1"/>
  </cols>
  <sheetData>
    <row r="2" spans="1:14" ht="18" x14ac:dyDescent="0.25">
      <c r="B2" s="164" t="s">
        <v>53</v>
      </c>
      <c r="C2" s="164"/>
      <c r="D2" s="164"/>
      <c r="E2" s="164"/>
      <c r="F2" s="164"/>
      <c r="G2" s="164"/>
      <c r="H2" s="164"/>
      <c r="I2" s="164"/>
      <c r="J2" s="164"/>
      <c r="K2" s="164"/>
      <c r="L2" s="164"/>
    </row>
    <row r="3" spans="1:14" ht="18" x14ac:dyDescent="0.25">
      <c r="B3" s="93"/>
      <c r="C3" s="93"/>
      <c r="D3" s="43"/>
      <c r="E3" s="43"/>
      <c r="F3" s="43"/>
      <c r="G3" s="43"/>
      <c r="H3" s="43"/>
      <c r="I3" s="43"/>
      <c r="J3" s="43"/>
      <c r="K3" s="43"/>
      <c r="L3" s="43"/>
    </row>
    <row r="4" spans="1:14" ht="48" thickBot="1" x14ac:dyDescent="0.25">
      <c r="A4" s="2"/>
      <c r="B4" s="90" t="s">
        <v>0</v>
      </c>
      <c r="C4" s="87"/>
      <c r="D4" s="92" t="s">
        <v>47</v>
      </c>
      <c r="E4" s="91" t="s">
        <v>51</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40</v>
      </c>
      <c r="M5" s="1"/>
    </row>
    <row r="6" spans="1:14" ht="18" x14ac:dyDescent="0.25">
      <c r="A6" s="2"/>
      <c r="B6" s="85" t="s">
        <v>4</v>
      </c>
      <c r="C6" s="55"/>
      <c r="D6" s="26">
        <v>0.25</v>
      </c>
      <c r="E6" s="32">
        <v>0.24</v>
      </c>
      <c r="F6" s="6"/>
      <c r="G6" s="40">
        <v>0.25</v>
      </c>
      <c r="H6" s="7" t="s">
        <v>5</v>
      </c>
      <c r="I6" s="8">
        <f>G6+5%</f>
        <v>0.3</v>
      </c>
      <c r="J6" s="6" t="s">
        <v>14</v>
      </c>
      <c r="K6" s="15">
        <f>G6-5%</f>
        <v>0.2</v>
      </c>
      <c r="L6" s="80" t="s">
        <v>41</v>
      </c>
    </row>
    <row r="7" spans="1:14" ht="15" x14ac:dyDescent="0.2">
      <c r="A7" s="2"/>
      <c r="B7" s="55"/>
      <c r="C7" s="55"/>
      <c r="D7" s="27"/>
      <c r="E7" s="33"/>
      <c r="F7" s="5"/>
      <c r="G7" s="5"/>
      <c r="H7" s="5"/>
      <c r="I7" s="5"/>
      <c r="J7" s="5"/>
      <c r="K7" s="5"/>
      <c r="L7" s="80"/>
    </row>
    <row r="8" spans="1:14" ht="18" x14ac:dyDescent="0.25">
      <c r="A8" s="2"/>
      <c r="B8" s="85" t="s">
        <v>6</v>
      </c>
      <c r="C8" s="55" t="s">
        <v>9</v>
      </c>
      <c r="D8" s="26">
        <v>0.25</v>
      </c>
      <c r="E8" s="32">
        <v>0.21</v>
      </c>
      <c r="F8" s="6"/>
      <c r="G8" s="40">
        <v>0.25</v>
      </c>
      <c r="H8" s="7" t="s">
        <v>7</v>
      </c>
      <c r="I8" s="8">
        <f>G8+6%</f>
        <v>0.31</v>
      </c>
      <c r="J8" s="6" t="s">
        <v>14</v>
      </c>
      <c r="K8" s="15">
        <f>G8-6%</f>
        <v>0.19</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0.23</v>
      </c>
      <c r="E10" s="32">
        <v>0.27</v>
      </c>
      <c r="F10" s="6"/>
      <c r="G10" s="40">
        <v>0.23</v>
      </c>
      <c r="H10" s="7" t="s">
        <v>7</v>
      </c>
      <c r="I10" s="8">
        <f>G10+6%</f>
        <v>0.29000000000000004</v>
      </c>
      <c r="J10" s="6" t="s">
        <v>14</v>
      </c>
      <c r="K10" s="15">
        <f>G10-6%</f>
        <v>0.17</v>
      </c>
      <c r="L10" s="48"/>
    </row>
    <row r="11" spans="1:14" ht="15" x14ac:dyDescent="0.2">
      <c r="A11" s="2"/>
      <c r="B11" s="82"/>
      <c r="C11" s="82"/>
      <c r="D11" s="28"/>
      <c r="E11" s="34"/>
      <c r="F11" s="9"/>
      <c r="G11" s="9"/>
      <c r="H11" s="9"/>
      <c r="I11" s="16"/>
      <c r="J11" s="10"/>
      <c r="K11" s="17"/>
      <c r="L11" s="70" t="s">
        <v>49</v>
      </c>
    </row>
    <row r="12" spans="1:14" ht="15" x14ac:dyDescent="0.2">
      <c r="A12" s="2"/>
      <c r="B12" s="55"/>
      <c r="C12" s="55"/>
      <c r="D12" s="28"/>
      <c r="E12" s="34"/>
      <c r="F12" s="9"/>
      <c r="G12" s="9"/>
      <c r="H12" s="9"/>
      <c r="I12" s="16"/>
      <c r="J12" s="10"/>
      <c r="K12" s="17"/>
      <c r="L12" s="70" t="s">
        <v>50</v>
      </c>
    </row>
    <row r="13" spans="1:14" ht="15" x14ac:dyDescent="0.2">
      <c r="A13" s="2"/>
      <c r="B13" s="55" t="s">
        <v>27</v>
      </c>
      <c r="C13" s="55"/>
      <c r="D13" s="26">
        <v>0.03</v>
      </c>
      <c r="E13" s="35">
        <v>0.1</v>
      </c>
      <c r="F13" s="20"/>
      <c r="G13" s="10">
        <v>0.08</v>
      </c>
      <c r="H13" s="70" t="s">
        <v>29</v>
      </c>
      <c r="I13" s="16"/>
      <c r="J13" s="10"/>
      <c r="K13" s="17"/>
      <c r="L13" s="55"/>
    </row>
    <row r="14" spans="1:14" ht="15.75" customHeight="1" x14ac:dyDescent="0.2">
      <c r="A14" s="2"/>
      <c r="B14" s="49" t="s">
        <v>28</v>
      </c>
      <c r="C14" s="55"/>
      <c r="D14" s="29">
        <v>0.2</v>
      </c>
      <c r="E14" s="36">
        <v>0.17</v>
      </c>
      <c r="F14" s="20"/>
      <c r="G14" s="11">
        <v>0.15</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0.12</v>
      </c>
      <c r="E16" s="44">
        <v>0.12</v>
      </c>
      <c r="F16" s="2"/>
      <c r="G16" s="41">
        <v>0.12</v>
      </c>
      <c r="H16" s="134">
        <v>-0.05</v>
      </c>
      <c r="I16" s="12">
        <v>0.15</v>
      </c>
      <c r="J16" s="13" t="s">
        <v>14</v>
      </c>
      <c r="K16" s="19">
        <v>7.0000000000000007E-2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v>
      </c>
      <c r="E18" s="39">
        <v>0.1</v>
      </c>
      <c r="F18" s="24"/>
      <c r="G18" s="41">
        <v>0.1</v>
      </c>
      <c r="H18" s="23" t="s">
        <v>5</v>
      </c>
      <c r="I18" s="12">
        <f>G18+5%</f>
        <v>0.15000000000000002</v>
      </c>
      <c r="J18" s="13" t="s">
        <v>14</v>
      </c>
      <c r="K18" s="19">
        <f>G18-5%</f>
        <v>0.05</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39">
        <v>7.0000000000000007E-2</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v>
      </c>
      <c r="E22" s="39">
        <f>E6+E8+E10+E16+E18+E20</f>
        <v>1.01</v>
      </c>
      <c r="F22" s="2"/>
      <c r="G22" s="41">
        <f>G6+G8+G10+G16+G18+G20</f>
        <v>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0.2</v>
      </c>
      <c r="E24" s="39">
        <v>0.18</v>
      </c>
      <c r="F24" s="24"/>
      <c r="G24" s="41">
        <v>0.2</v>
      </c>
      <c r="H24" s="23" t="s">
        <v>7</v>
      </c>
      <c r="I24" s="12">
        <f>G24+6%</f>
        <v>0.26</v>
      </c>
      <c r="J24" s="13" t="s">
        <v>14</v>
      </c>
      <c r="K24" s="14">
        <f>G24-6%</f>
        <v>0.14000000000000001</v>
      </c>
      <c r="L24" s="49"/>
    </row>
    <row r="25" spans="1:15" ht="15" x14ac:dyDescent="0.2">
      <c r="B25" s="157" t="s">
        <v>42</v>
      </c>
      <c r="C25" s="55"/>
      <c r="D25" s="166">
        <v>2.5000000000000001E-3</v>
      </c>
      <c r="E25" s="146"/>
      <c r="F25" s="146"/>
      <c r="G25" s="166">
        <v>2.5000000000000001E-3</v>
      </c>
      <c r="H25" s="168"/>
      <c r="I25" s="168"/>
      <c r="J25" s="168"/>
      <c r="K25" s="168"/>
    </row>
    <row r="26" spans="1:15" ht="15" x14ac:dyDescent="0.2">
      <c r="B26" s="158"/>
      <c r="C26" s="55"/>
      <c r="D26" s="167"/>
      <c r="E26" s="147"/>
      <c r="F26" s="147"/>
      <c r="G26" s="169"/>
      <c r="H26" s="169"/>
      <c r="I26" s="169"/>
      <c r="J26" s="169"/>
      <c r="K26" s="169"/>
      <c r="L26" s="142"/>
    </row>
    <row r="27" spans="1:15" ht="18" x14ac:dyDescent="0.25">
      <c r="B27" s="96" t="s">
        <v>31</v>
      </c>
      <c r="M27" s="42"/>
      <c r="N27" s="46"/>
      <c r="O27" s="46"/>
    </row>
    <row r="28" spans="1:15" x14ac:dyDescent="0.2">
      <c r="B28" s="97" t="s">
        <v>38</v>
      </c>
    </row>
    <row r="29" spans="1:15" x14ac:dyDescent="0.2">
      <c r="B29" s="97" t="s">
        <v>35</v>
      </c>
    </row>
    <row r="30" spans="1:15" x14ac:dyDescent="0.2">
      <c r="B30" s="95"/>
    </row>
  </sheetData>
  <mergeCells count="5">
    <mergeCell ref="B2:L2"/>
    <mergeCell ref="B25:B26"/>
    <mergeCell ref="D25:D26"/>
    <mergeCell ref="G25:K26"/>
    <mergeCell ref="I4:K4"/>
  </mergeCell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C762-EBD0-4FB6-B183-124C4CB96F8D}">
  <sheetPr>
    <pageSetUpPr fitToPage="1"/>
  </sheetPr>
  <dimension ref="A2:M33"/>
  <sheetViews>
    <sheetView showGridLines="0" rightToLeft="1" zoomScaleNormal="100" workbookViewId="0">
      <selection activeCell="J22" sqref="J22"/>
    </sheetView>
  </sheetViews>
  <sheetFormatPr defaultRowHeight="12.75" x14ac:dyDescent="0.2"/>
  <cols>
    <col min="1" max="1" width="2.140625" customWidth="1"/>
    <col min="2" max="2" width="29.140625" style="48" customWidth="1"/>
    <col min="3" max="3" width="12.7109375" customWidth="1"/>
    <col min="4" max="4" width="13.42578125" bestFit="1" customWidth="1"/>
    <col min="5" max="5" width="15" customWidth="1"/>
    <col min="6" max="6" width="14.28515625" bestFit="1" customWidth="1"/>
    <col min="7" max="7" width="9.42578125" customWidth="1"/>
    <col min="8" max="8" width="1.7109375" customWidth="1"/>
    <col min="9" max="9" width="18.7109375" customWidth="1"/>
    <col min="10" max="10" width="47.28515625" bestFit="1" customWidth="1"/>
    <col min="12" max="12" width="17.42578125" bestFit="1" customWidth="1"/>
    <col min="13" max="13" width="14.5703125" customWidth="1"/>
    <col min="14" max="14" width="4.7109375" customWidth="1"/>
    <col min="255" max="255" width="2.140625" customWidth="1"/>
    <col min="256" max="256" width="19.85546875" customWidth="1"/>
    <col min="257" max="257" width="3.140625" bestFit="1" customWidth="1"/>
    <col min="258" max="258" width="11.7109375" customWidth="1"/>
    <col min="259" max="259" width="13" customWidth="1"/>
    <col min="260" max="260" width="2.42578125" customWidth="1"/>
    <col min="261" max="261" width="15" customWidth="1"/>
    <col min="263" max="263" width="9.42578125" customWidth="1"/>
    <col min="264" max="264" width="1.7109375" customWidth="1"/>
    <col min="265" max="265" width="8" customWidth="1"/>
    <col min="266" max="266" width="26.7109375" bestFit="1" customWidth="1"/>
    <col min="511" max="511" width="2.140625" customWidth="1"/>
    <col min="512" max="512" width="19.85546875" customWidth="1"/>
    <col min="513" max="513" width="3.140625" bestFit="1" customWidth="1"/>
    <col min="514" max="514" width="11.7109375" customWidth="1"/>
    <col min="515" max="515" width="13" customWidth="1"/>
    <col min="516" max="516" width="2.42578125" customWidth="1"/>
    <col min="517" max="517" width="15" customWidth="1"/>
    <col min="519" max="519" width="9.42578125" customWidth="1"/>
    <col min="520" max="520" width="1.7109375" customWidth="1"/>
    <col min="521" max="521" width="8" customWidth="1"/>
    <col min="522" max="522" width="26.7109375" bestFit="1" customWidth="1"/>
    <col min="767" max="767" width="2.140625" customWidth="1"/>
    <col min="768" max="768" width="19.85546875" customWidth="1"/>
    <col min="769" max="769" width="3.140625" bestFit="1" customWidth="1"/>
    <col min="770" max="770" width="11.7109375" customWidth="1"/>
    <col min="771" max="771" width="13" customWidth="1"/>
    <col min="772" max="772" width="2.42578125" customWidth="1"/>
    <col min="773" max="773" width="15" customWidth="1"/>
    <col min="775" max="775" width="9.42578125" customWidth="1"/>
    <col min="776" max="776" width="1.7109375" customWidth="1"/>
    <col min="777" max="777" width="8" customWidth="1"/>
    <col min="778" max="778" width="26.7109375" bestFit="1" customWidth="1"/>
    <col min="1023" max="1023" width="2.140625" customWidth="1"/>
    <col min="1024" max="1024" width="19.85546875" customWidth="1"/>
    <col min="1025" max="1025" width="3.140625" bestFit="1" customWidth="1"/>
    <col min="1026" max="1026" width="11.7109375" customWidth="1"/>
    <col min="1027" max="1027" width="13" customWidth="1"/>
    <col min="1028" max="1028" width="2.42578125" customWidth="1"/>
    <col min="1029" max="1029" width="15" customWidth="1"/>
    <col min="1031" max="1031" width="9.42578125" customWidth="1"/>
    <col min="1032" max="1032" width="1.7109375" customWidth="1"/>
    <col min="1033" max="1033" width="8" customWidth="1"/>
    <col min="1034" max="1034" width="26.7109375" bestFit="1" customWidth="1"/>
    <col min="1279" max="1279" width="2.140625" customWidth="1"/>
    <col min="1280" max="1280" width="19.85546875" customWidth="1"/>
    <col min="1281" max="1281" width="3.140625" bestFit="1" customWidth="1"/>
    <col min="1282" max="1282" width="11.7109375" customWidth="1"/>
    <col min="1283" max="1283" width="13" customWidth="1"/>
    <col min="1284" max="1284" width="2.42578125" customWidth="1"/>
    <col min="1285" max="1285" width="15" customWidth="1"/>
    <col min="1287" max="1287" width="9.42578125" customWidth="1"/>
    <col min="1288" max="1288" width="1.7109375" customWidth="1"/>
    <col min="1289" max="1289" width="8" customWidth="1"/>
    <col min="1290" max="1290" width="26.7109375" bestFit="1" customWidth="1"/>
    <col min="1535" max="1535" width="2.140625" customWidth="1"/>
    <col min="1536" max="1536" width="19.85546875" customWidth="1"/>
    <col min="1537" max="1537" width="3.140625" bestFit="1" customWidth="1"/>
    <col min="1538" max="1538" width="11.7109375" customWidth="1"/>
    <col min="1539" max="1539" width="13" customWidth="1"/>
    <col min="1540" max="1540" width="2.42578125" customWidth="1"/>
    <col min="1541" max="1541" width="15" customWidth="1"/>
    <col min="1543" max="1543" width="9.42578125" customWidth="1"/>
    <col min="1544" max="1544" width="1.7109375" customWidth="1"/>
    <col min="1545" max="1545" width="8" customWidth="1"/>
    <col min="1546" max="1546" width="26.7109375" bestFit="1" customWidth="1"/>
    <col min="1791" max="1791" width="2.140625" customWidth="1"/>
    <col min="1792" max="1792" width="19.85546875" customWidth="1"/>
    <col min="1793" max="1793" width="3.140625" bestFit="1" customWidth="1"/>
    <col min="1794" max="1794" width="11.7109375" customWidth="1"/>
    <col min="1795" max="1795" width="13" customWidth="1"/>
    <col min="1796" max="1796" width="2.42578125" customWidth="1"/>
    <col min="1797" max="1797" width="15" customWidth="1"/>
    <col min="1799" max="1799" width="9.42578125" customWidth="1"/>
    <col min="1800" max="1800" width="1.7109375" customWidth="1"/>
    <col min="1801" max="1801" width="8" customWidth="1"/>
    <col min="1802" max="1802" width="26.7109375" bestFit="1" customWidth="1"/>
    <col min="2047" max="2047" width="2.140625" customWidth="1"/>
    <col min="2048" max="2048" width="19.85546875" customWidth="1"/>
    <col min="2049" max="2049" width="3.140625" bestFit="1" customWidth="1"/>
    <col min="2050" max="2050" width="11.7109375" customWidth="1"/>
    <col min="2051" max="2051" width="13" customWidth="1"/>
    <col min="2052" max="2052" width="2.42578125" customWidth="1"/>
    <col min="2053" max="2053" width="15" customWidth="1"/>
    <col min="2055" max="2055" width="9.42578125" customWidth="1"/>
    <col min="2056" max="2056" width="1.7109375" customWidth="1"/>
    <col min="2057" max="2057" width="8" customWidth="1"/>
    <col min="2058" max="2058" width="26.7109375" bestFit="1" customWidth="1"/>
    <col min="2303" max="2303" width="2.140625" customWidth="1"/>
    <col min="2304" max="2304" width="19.85546875" customWidth="1"/>
    <col min="2305" max="2305" width="3.140625" bestFit="1" customWidth="1"/>
    <col min="2306" max="2306" width="11.7109375" customWidth="1"/>
    <col min="2307" max="2307" width="13" customWidth="1"/>
    <col min="2308" max="2308" width="2.42578125" customWidth="1"/>
    <col min="2309" max="2309" width="15" customWidth="1"/>
    <col min="2311" max="2311" width="9.42578125" customWidth="1"/>
    <col min="2312" max="2312" width="1.7109375" customWidth="1"/>
    <col min="2313" max="2313" width="8" customWidth="1"/>
    <col min="2314" max="2314" width="26.7109375" bestFit="1" customWidth="1"/>
    <col min="2559" max="2559" width="2.140625" customWidth="1"/>
    <col min="2560" max="2560" width="19.85546875" customWidth="1"/>
    <col min="2561" max="2561" width="3.140625" bestFit="1" customWidth="1"/>
    <col min="2562" max="2562" width="11.7109375" customWidth="1"/>
    <col min="2563" max="2563" width="13" customWidth="1"/>
    <col min="2564" max="2564" width="2.42578125" customWidth="1"/>
    <col min="2565" max="2565" width="15" customWidth="1"/>
    <col min="2567" max="2567" width="9.42578125" customWidth="1"/>
    <col min="2568" max="2568" width="1.7109375" customWidth="1"/>
    <col min="2569" max="2569" width="8" customWidth="1"/>
    <col min="2570" max="2570" width="26.7109375" bestFit="1" customWidth="1"/>
    <col min="2815" max="2815" width="2.140625" customWidth="1"/>
    <col min="2816" max="2816" width="19.85546875" customWidth="1"/>
    <col min="2817" max="2817" width="3.140625" bestFit="1" customWidth="1"/>
    <col min="2818" max="2818" width="11.7109375" customWidth="1"/>
    <col min="2819" max="2819" width="13" customWidth="1"/>
    <col min="2820" max="2820" width="2.42578125" customWidth="1"/>
    <col min="2821" max="2821" width="15" customWidth="1"/>
    <col min="2823" max="2823" width="9.42578125" customWidth="1"/>
    <col min="2824" max="2824" width="1.7109375" customWidth="1"/>
    <col min="2825" max="2825" width="8" customWidth="1"/>
    <col min="2826" max="2826" width="26.7109375" bestFit="1" customWidth="1"/>
    <col min="3071" max="3071" width="2.140625" customWidth="1"/>
    <col min="3072" max="3072" width="19.85546875" customWidth="1"/>
    <col min="3073" max="3073" width="3.140625" bestFit="1" customWidth="1"/>
    <col min="3074" max="3074" width="11.7109375" customWidth="1"/>
    <col min="3075" max="3075" width="13" customWidth="1"/>
    <col min="3076" max="3076" width="2.42578125" customWidth="1"/>
    <col min="3077" max="3077" width="15" customWidth="1"/>
    <col min="3079" max="3079" width="9.42578125" customWidth="1"/>
    <col min="3080" max="3080" width="1.7109375" customWidth="1"/>
    <col min="3081" max="3081" width="8" customWidth="1"/>
    <col min="3082" max="3082" width="26.7109375" bestFit="1" customWidth="1"/>
    <col min="3327" max="3327" width="2.140625" customWidth="1"/>
    <col min="3328" max="3328" width="19.85546875" customWidth="1"/>
    <col min="3329" max="3329" width="3.140625" bestFit="1" customWidth="1"/>
    <col min="3330" max="3330" width="11.7109375" customWidth="1"/>
    <col min="3331" max="3331" width="13" customWidth="1"/>
    <col min="3332" max="3332" width="2.42578125" customWidth="1"/>
    <col min="3333" max="3333" width="15" customWidth="1"/>
    <col min="3335" max="3335" width="9.42578125" customWidth="1"/>
    <col min="3336" max="3336" width="1.7109375" customWidth="1"/>
    <col min="3337" max="3337" width="8" customWidth="1"/>
    <col min="3338" max="3338" width="26.7109375" bestFit="1" customWidth="1"/>
    <col min="3583" max="3583" width="2.140625" customWidth="1"/>
    <col min="3584" max="3584" width="19.85546875" customWidth="1"/>
    <col min="3585" max="3585" width="3.140625" bestFit="1" customWidth="1"/>
    <col min="3586" max="3586" width="11.7109375" customWidth="1"/>
    <col min="3587" max="3587" width="13" customWidth="1"/>
    <col min="3588" max="3588" width="2.42578125" customWidth="1"/>
    <col min="3589" max="3589" width="15" customWidth="1"/>
    <col min="3591" max="3591" width="9.42578125" customWidth="1"/>
    <col min="3592" max="3592" width="1.7109375" customWidth="1"/>
    <col min="3593" max="3593" width="8" customWidth="1"/>
    <col min="3594" max="3594" width="26.7109375" bestFit="1" customWidth="1"/>
    <col min="3839" max="3839" width="2.140625" customWidth="1"/>
    <col min="3840" max="3840" width="19.85546875" customWidth="1"/>
    <col min="3841" max="3841" width="3.140625" bestFit="1" customWidth="1"/>
    <col min="3842" max="3842" width="11.7109375" customWidth="1"/>
    <col min="3843" max="3843" width="13" customWidth="1"/>
    <col min="3844" max="3844" width="2.42578125" customWidth="1"/>
    <col min="3845" max="3845" width="15" customWidth="1"/>
    <col min="3847" max="3847" width="9.42578125" customWidth="1"/>
    <col min="3848" max="3848" width="1.7109375" customWidth="1"/>
    <col min="3849" max="3849" width="8" customWidth="1"/>
    <col min="3850" max="3850" width="26.7109375" bestFit="1" customWidth="1"/>
    <col min="4095" max="4095" width="2.140625" customWidth="1"/>
    <col min="4096" max="4096" width="19.85546875" customWidth="1"/>
    <col min="4097" max="4097" width="3.140625" bestFit="1" customWidth="1"/>
    <col min="4098" max="4098" width="11.7109375" customWidth="1"/>
    <col min="4099" max="4099" width="13" customWidth="1"/>
    <col min="4100" max="4100" width="2.42578125" customWidth="1"/>
    <col min="4101" max="4101" width="15" customWidth="1"/>
    <col min="4103" max="4103" width="9.42578125" customWidth="1"/>
    <col min="4104" max="4104" width="1.7109375" customWidth="1"/>
    <col min="4105" max="4105" width="8" customWidth="1"/>
    <col min="4106" max="4106" width="26.7109375" bestFit="1" customWidth="1"/>
    <col min="4351" max="4351" width="2.140625" customWidth="1"/>
    <col min="4352" max="4352" width="19.85546875" customWidth="1"/>
    <col min="4353" max="4353" width="3.140625" bestFit="1" customWidth="1"/>
    <col min="4354" max="4354" width="11.7109375" customWidth="1"/>
    <col min="4355" max="4355" width="13" customWidth="1"/>
    <col min="4356" max="4356" width="2.42578125" customWidth="1"/>
    <col min="4357" max="4357" width="15" customWidth="1"/>
    <col min="4359" max="4359" width="9.42578125" customWidth="1"/>
    <col min="4360" max="4360" width="1.7109375" customWidth="1"/>
    <col min="4361" max="4361" width="8" customWidth="1"/>
    <col min="4362" max="4362" width="26.7109375" bestFit="1" customWidth="1"/>
    <col min="4607" max="4607" width="2.140625" customWidth="1"/>
    <col min="4608" max="4608" width="19.85546875" customWidth="1"/>
    <col min="4609" max="4609" width="3.140625" bestFit="1" customWidth="1"/>
    <col min="4610" max="4610" width="11.7109375" customWidth="1"/>
    <col min="4611" max="4611" width="13" customWidth="1"/>
    <col min="4612" max="4612" width="2.42578125" customWidth="1"/>
    <col min="4613" max="4613" width="15" customWidth="1"/>
    <col min="4615" max="4615" width="9.42578125" customWidth="1"/>
    <col min="4616" max="4616" width="1.7109375" customWidth="1"/>
    <col min="4617" max="4617" width="8" customWidth="1"/>
    <col min="4618" max="4618" width="26.7109375" bestFit="1" customWidth="1"/>
    <col min="4863" max="4863" width="2.140625" customWidth="1"/>
    <col min="4864" max="4864" width="19.85546875" customWidth="1"/>
    <col min="4865" max="4865" width="3.140625" bestFit="1" customWidth="1"/>
    <col min="4866" max="4866" width="11.7109375" customWidth="1"/>
    <col min="4867" max="4867" width="13" customWidth="1"/>
    <col min="4868" max="4868" width="2.42578125" customWidth="1"/>
    <col min="4869" max="4869" width="15" customWidth="1"/>
    <col min="4871" max="4871" width="9.42578125" customWidth="1"/>
    <col min="4872" max="4872" width="1.7109375" customWidth="1"/>
    <col min="4873" max="4873" width="8" customWidth="1"/>
    <col min="4874" max="4874" width="26.7109375" bestFit="1" customWidth="1"/>
    <col min="5119" max="5119" width="2.140625" customWidth="1"/>
    <col min="5120" max="5120" width="19.85546875" customWidth="1"/>
    <col min="5121" max="5121" width="3.140625" bestFit="1" customWidth="1"/>
    <col min="5122" max="5122" width="11.7109375" customWidth="1"/>
    <col min="5123" max="5123" width="13" customWidth="1"/>
    <col min="5124" max="5124" width="2.42578125" customWidth="1"/>
    <col min="5125" max="5125" width="15" customWidth="1"/>
    <col min="5127" max="5127" width="9.42578125" customWidth="1"/>
    <col min="5128" max="5128" width="1.7109375" customWidth="1"/>
    <col min="5129" max="5129" width="8" customWidth="1"/>
    <col min="5130" max="5130" width="26.7109375" bestFit="1" customWidth="1"/>
    <col min="5375" max="5375" width="2.140625" customWidth="1"/>
    <col min="5376" max="5376" width="19.85546875" customWidth="1"/>
    <col min="5377" max="5377" width="3.140625" bestFit="1" customWidth="1"/>
    <col min="5378" max="5378" width="11.7109375" customWidth="1"/>
    <col min="5379" max="5379" width="13" customWidth="1"/>
    <col min="5380" max="5380" width="2.42578125" customWidth="1"/>
    <col min="5381" max="5381" width="15" customWidth="1"/>
    <col min="5383" max="5383" width="9.42578125" customWidth="1"/>
    <col min="5384" max="5384" width="1.7109375" customWidth="1"/>
    <col min="5385" max="5385" width="8" customWidth="1"/>
    <col min="5386" max="5386" width="26.7109375" bestFit="1" customWidth="1"/>
    <col min="5631" max="5631" width="2.140625" customWidth="1"/>
    <col min="5632" max="5632" width="19.85546875" customWidth="1"/>
    <col min="5633" max="5633" width="3.140625" bestFit="1" customWidth="1"/>
    <col min="5634" max="5634" width="11.7109375" customWidth="1"/>
    <col min="5635" max="5635" width="13" customWidth="1"/>
    <col min="5636" max="5636" width="2.42578125" customWidth="1"/>
    <col min="5637" max="5637" width="15" customWidth="1"/>
    <col min="5639" max="5639" width="9.42578125" customWidth="1"/>
    <col min="5640" max="5640" width="1.7109375" customWidth="1"/>
    <col min="5641" max="5641" width="8" customWidth="1"/>
    <col min="5642" max="5642" width="26.7109375" bestFit="1" customWidth="1"/>
    <col min="5887" max="5887" width="2.140625" customWidth="1"/>
    <col min="5888" max="5888" width="19.85546875" customWidth="1"/>
    <col min="5889" max="5889" width="3.140625" bestFit="1" customWidth="1"/>
    <col min="5890" max="5890" width="11.7109375" customWidth="1"/>
    <col min="5891" max="5891" width="13" customWidth="1"/>
    <col min="5892" max="5892" width="2.42578125" customWidth="1"/>
    <col min="5893" max="5893" width="15" customWidth="1"/>
    <col min="5895" max="5895" width="9.42578125" customWidth="1"/>
    <col min="5896" max="5896" width="1.7109375" customWidth="1"/>
    <col min="5897" max="5897" width="8" customWidth="1"/>
    <col min="5898" max="5898" width="26.7109375" bestFit="1" customWidth="1"/>
    <col min="6143" max="6143" width="2.140625" customWidth="1"/>
    <col min="6144" max="6144" width="19.85546875" customWidth="1"/>
    <col min="6145" max="6145" width="3.140625" bestFit="1" customWidth="1"/>
    <col min="6146" max="6146" width="11.7109375" customWidth="1"/>
    <col min="6147" max="6147" width="13" customWidth="1"/>
    <col min="6148" max="6148" width="2.42578125" customWidth="1"/>
    <col min="6149" max="6149" width="15" customWidth="1"/>
    <col min="6151" max="6151" width="9.42578125" customWidth="1"/>
    <col min="6152" max="6152" width="1.7109375" customWidth="1"/>
    <col min="6153" max="6153" width="8" customWidth="1"/>
    <col min="6154" max="6154" width="26.7109375" bestFit="1" customWidth="1"/>
    <col min="6399" max="6399" width="2.140625" customWidth="1"/>
    <col min="6400" max="6400" width="19.85546875" customWidth="1"/>
    <col min="6401" max="6401" width="3.140625" bestFit="1" customWidth="1"/>
    <col min="6402" max="6402" width="11.7109375" customWidth="1"/>
    <col min="6403" max="6403" width="13" customWidth="1"/>
    <col min="6404" max="6404" width="2.42578125" customWidth="1"/>
    <col min="6405" max="6405" width="15" customWidth="1"/>
    <col min="6407" max="6407" width="9.42578125" customWidth="1"/>
    <col min="6408" max="6408" width="1.7109375" customWidth="1"/>
    <col min="6409" max="6409" width="8" customWidth="1"/>
    <col min="6410" max="6410" width="26.7109375" bestFit="1" customWidth="1"/>
    <col min="6655" max="6655" width="2.140625" customWidth="1"/>
    <col min="6656" max="6656" width="19.85546875" customWidth="1"/>
    <col min="6657" max="6657" width="3.140625" bestFit="1" customWidth="1"/>
    <col min="6658" max="6658" width="11.7109375" customWidth="1"/>
    <col min="6659" max="6659" width="13" customWidth="1"/>
    <col min="6660" max="6660" width="2.42578125" customWidth="1"/>
    <col min="6661" max="6661" width="15" customWidth="1"/>
    <col min="6663" max="6663" width="9.42578125" customWidth="1"/>
    <col min="6664" max="6664" width="1.7109375" customWidth="1"/>
    <col min="6665" max="6665" width="8" customWidth="1"/>
    <col min="6666" max="6666" width="26.7109375" bestFit="1" customWidth="1"/>
    <col min="6911" max="6911" width="2.140625" customWidth="1"/>
    <col min="6912" max="6912" width="19.85546875" customWidth="1"/>
    <col min="6913" max="6913" width="3.140625" bestFit="1" customWidth="1"/>
    <col min="6914" max="6914" width="11.7109375" customWidth="1"/>
    <col min="6915" max="6915" width="13" customWidth="1"/>
    <col min="6916" max="6916" width="2.42578125" customWidth="1"/>
    <col min="6917" max="6917" width="15" customWidth="1"/>
    <col min="6919" max="6919" width="9.42578125" customWidth="1"/>
    <col min="6920" max="6920" width="1.7109375" customWidth="1"/>
    <col min="6921" max="6921" width="8" customWidth="1"/>
    <col min="6922" max="6922" width="26.7109375" bestFit="1" customWidth="1"/>
    <col min="7167" max="7167" width="2.140625" customWidth="1"/>
    <col min="7168" max="7168" width="19.85546875" customWidth="1"/>
    <col min="7169" max="7169" width="3.140625" bestFit="1" customWidth="1"/>
    <col min="7170" max="7170" width="11.7109375" customWidth="1"/>
    <col min="7171" max="7171" width="13" customWidth="1"/>
    <col min="7172" max="7172" width="2.42578125" customWidth="1"/>
    <col min="7173" max="7173" width="15" customWidth="1"/>
    <col min="7175" max="7175" width="9.42578125" customWidth="1"/>
    <col min="7176" max="7176" width="1.7109375" customWidth="1"/>
    <col min="7177" max="7177" width="8" customWidth="1"/>
    <col min="7178" max="7178" width="26.7109375" bestFit="1" customWidth="1"/>
    <col min="7423" max="7423" width="2.140625" customWidth="1"/>
    <col min="7424" max="7424" width="19.85546875" customWidth="1"/>
    <col min="7425" max="7425" width="3.140625" bestFit="1" customWidth="1"/>
    <col min="7426" max="7426" width="11.7109375" customWidth="1"/>
    <col min="7427" max="7427" width="13" customWidth="1"/>
    <col min="7428" max="7428" width="2.42578125" customWidth="1"/>
    <col min="7429" max="7429" width="15" customWidth="1"/>
    <col min="7431" max="7431" width="9.42578125" customWidth="1"/>
    <col min="7432" max="7432" width="1.7109375" customWidth="1"/>
    <col min="7433" max="7433" width="8" customWidth="1"/>
    <col min="7434" max="7434" width="26.7109375" bestFit="1" customWidth="1"/>
    <col min="7679" max="7679" width="2.140625" customWidth="1"/>
    <col min="7680" max="7680" width="19.85546875" customWidth="1"/>
    <col min="7681" max="7681" width="3.140625" bestFit="1" customWidth="1"/>
    <col min="7682" max="7682" width="11.7109375" customWidth="1"/>
    <col min="7683" max="7683" width="13" customWidth="1"/>
    <col min="7684" max="7684" width="2.42578125" customWidth="1"/>
    <col min="7685" max="7685" width="15" customWidth="1"/>
    <col min="7687" max="7687" width="9.42578125" customWidth="1"/>
    <col min="7688" max="7688" width="1.7109375" customWidth="1"/>
    <col min="7689" max="7689" width="8" customWidth="1"/>
    <col min="7690" max="7690" width="26.7109375" bestFit="1" customWidth="1"/>
    <col min="7935" max="7935" width="2.140625" customWidth="1"/>
    <col min="7936" max="7936" width="19.85546875" customWidth="1"/>
    <col min="7937" max="7937" width="3.140625" bestFit="1" customWidth="1"/>
    <col min="7938" max="7938" width="11.7109375" customWidth="1"/>
    <col min="7939" max="7939" width="13" customWidth="1"/>
    <col min="7940" max="7940" width="2.42578125" customWidth="1"/>
    <col min="7941" max="7941" width="15" customWidth="1"/>
    <col min="7943" max="7943" width="9.42578125" customWidth="1"/>
    <col min="7944" max="7944" width="1.7109375" customWidth="1"/>
    <col min="7945" max="7945" width="8" customWidth="1"/>
    <col min="7946" max="7946" width="26.7109375" bestFit="1" customWidth="1"/>
    <col min="8191" max="8191" width="2.140625" customWidth="1"/>
    <col min="8192" max="8192" width="19.85546875" customWidth="1"/>
    <col min="8193" max="8193" width="3.140625" bestFit="1" customWidth="1"/>
    <col min="8194" max="8194" width="11.7109375" customWidth="1"/>
    <col min="8195" max="8195" width="13" customWidth="1"/>
    <col min="8196" max="8196" width="2.42578125" customWidth="1"/>
    <col min="8197" max="8197" width="15" customWidth="1"/>
    <col min="8199" max="8199" width="9.42578125" customWidth="1"/>
    <col min="8200" max="8200" width="1.7109375" customWidth="1"/>
    <col min="8201" max="8201" width="8" customWidth="1"/>
    <col min="8202" max="8202" width="26.7109375" bestFit="1" customWidth="1"/>
    <col min="8447" max="8447" width="2.140625" customWidth="1"/>
    <col min="8448" max="8448" width="19.85546875" customWidth="1"/>
    <col min="8449" max="8449" width="3.140625" bestFit="1" customWidth="1"/>
    <col min="8450" max="8450" width="11.7109375" customWidth="1"/>
    <col min="8451" max="8451" width="13" customWidth="1"/>
    <col min="8452" max="8452" width="2.42578125" customWidth="1"/>
    <col min="8453" max="8453" width="15" customWidth="1"/>
    <col min="8455" max="8455" width="9.42578125" customWidth="1"/>
    <col min="8456" max="8456" width="1.7109375" customWidth="1"/>
    <col min="8457" max="8457" width="8" customWidth="1"/>
    <col min="8458" max="8458" width="26.7109375" bestFit="1" customWidth="1"/>
    <col min="8703" max="8703" width="2.140625" customWidth="1"/>
    <col min="8704" max="8704" width="19.85546875" customWidth="1"/>
    <col min="8705" max="8705" width="3.140625" bestFit="1" customWidth="1"/>
    <col min="8706" max="8706" width="11.7109375" customWidth="1"/>
    <col min="8707" max="8707" width="13" customWidth="1"/>
    <col min="8708" max="8708" width="2.42578125" customWidth="1"/>
    <col min="8709" max="8709" width="15" customWidth="1"/>
    <col min="8711" max="8711" width="9.42578125" customWidth="1"/>
    <col min="8712" max="8712" width="1.7109375" customWidth="1"/>
    <col min="8713" max="8713" width="8" customWidth="1"/>
    <col min="8714" max="8714" width="26.7109375" bestFit="1" customWidth="1"/>
    <col min="8959" max="8959" width="2.140625" customWidth="1"/>
    <col min="8960" max="8960" width="19.85546875" customWidth="1"/>
    <col min="8961" max="8961" width="3.140625" bestFit="1" customWidth="1"/>
    <col min="8962" max="8962" width="11.7109375" customWidth="1"/>
    <col min="8963" max="8963" width="13" customWidth="1"/>
    <col min="8964" max="8964" width="2.42578125" customWidth="1"/>
    <col min="8965" max="8965" width="15" customWidth="1"/>
    <col min="8967" max="8967" width="9.42578125" customWidth="1"/>
    <col min="8968" max="8968" width="1.7109375" customWidth="1"/>
    <col min="8969" max="8969" width="8" customWidth="1"/>
    <col min="8970" max="8970" width="26.7109375" bestFit="1" customWidth="1"/>
    <col min="9215" max="9215" width="2.140625" customWidth="1"/>
    <col min="9216" max="9216" width="19.85546875" customWidth="1"/>
    <col min="9217" max="9217" width="3.140625" bestFit="1" customWidth="1"/>
    <col min="9218" max="9218" width="11.7109375" customWidth="1"/>
    <col min="9219" max="9219" width="13" customWidth="1"/>
    <col min="9220" max="9220" width="2.42578125" customWidth="1"/>
    <col min="9221" max="9221" width="15" customWidth="1"/>
    <col min="9223" max="9223" width="9.42578125" customWidth="1"/>
    <col min="9224" max="9224" width="1.7109375" customWidth="1"/>
    <col min="9225" max="9225" width="8" customWidth="1"/>
    <col min="9226" max="9226" width="26.7109375" bestFit="1" customWidth="1"/>
    <col min="9471" max="9471" width="2.140625" customWidth="1"/>
    <col min="9472" max="9472" width="19.85546875" customWidth="1"/>
    <col min="9473" max="9473" width="3.140625" bestFit="1" customWidth="1"/>
    <col min="9474" max="9474" width="11.7109375" customWidth="1"/>
    <col min="9475" max="9475" width="13" customWidth="1"/>
    <col min="9476" max="9476" width="2.42578125" customWidth="1"/>
    <col min="9477" max="9477" width="15" customWidth="1"/>
    <col min="9479" max="9479" width="9.42578125" customWidth="1"/>
    <col min="9480" max="9480" width="1.7109375" customWidth="1"/>
    <col min="9481" max="9481" width="8" customWidth="1"/>
    <col min="9482" max="9482" width="26.7109375" bestFit="1" customWidth="1"/>
    <col min="9727" max="9727" width="2.140625" customWidth="1"/>
    <col min="9728" max="9728" width="19.85546875" customWidth="1"/>
    <col min="9729" max="9729" width="3.140625" bestFit="1" customWidth="1"/>
    <col min="9730" max="9730" width="11.7109375" customWidth="1"/>
    <col min="9731" max="9731" width="13" customWidth="1"/>
    <col min="9732" max="9732" width="2.42578125" customWidth="1"/>
    <col min="9733" max="9733" width="15" customWidth="1"/>
    <col min="9735" max="9735" width="9.42578125" customWidth="1"/>
    <col min="9736" max="9736" width="1.7109375" customWidth="1"/>
    <col min="9737" max="9737" width="8" customWidth="1"/>
    <col min="9738" max="9738" width="26.7109375" bestFit="1" customWidth="1"/>
    <col min="9983" max="9983" width="2.140625" customWidth="1"/>
    <col min="9984" max="9984" width="19.85546875" customWidth="1"/>
    <col min="9985" max="9985" width="3.140625" bestFit="1" customWidth="1"/>
    <col min="9986" max="9986" width="11.7109375" customWidth="1"/>
    <col min="9987" max="9987" width="13" customWidth="1"/>
    <col min="9988" max="9988" width="2.42578125" customWidth="1"/>
    <col min="9989" max="9989" width="15" customWidth="1"/>
    <col min="9991" max="9991" width="9.42578125" customWidth="1"/>
    <col min="9992" max="9992" width="1.7109375" customWidth="1"/>
    <col min="9993" max="9993" width="8" customWidth="1"/>
    <col min="9994" max="9994" width="26.7109375" bestFit="1" customWidth="1"/>
    <col min="10239" max="10239" width="2.140625" customWidth="1"/>
    <col min="10240" max="10240" width="19.85546875" customWidth="1"/>
    <col min="10241" max="10241" width="3.140625" bestFit="1" customWidth="1"/>
    <col min="10242" max="10242" width="11.7109375" customWidth="1"/>
    <col min="10243" max="10243" width="13" customWidth="1"/>
    <col min="10244" max="10244" width="2.42578125" customWidth="1"/>
    <col min="10245" max="10245" width="15" customWidth="1"/>
    <col min="10247" max="10247" width="9.42578125" customWidth="1"/>
    <col min="10248" max="10248" width="1.7109375" customWidth="1"/>
    <col min="10249" max="10249" width="8" customWidth="1"/>
    <col min="10250" max="10250" width="26.7109375" bestFit="1" customWidth="1"/>
    <col min="10495" max="10495" width="2.140625" customWidth="1"/>
    <col min="10496" max="10496" width="19.85546875" customWidth="1"/>
    <col min="10497" max="10497" width="3.140625" bestFit="1" customWidth="1"/>
    <col min="10498" max="10498" width="11.7109375" customWidth="1"/>
    <col min="10499" max="10499" width="13" customWidth="1"/>
    <col min="10500" max="10500" width="2.42578125" customWidth="1"/>
    <col min="10501" max="10501" width="15" customWidth="1"/>
    <col min="10503" max="10503" width="9.42578125" customWidth="1"/>
    <col min="10504" max="10504" width="1.7109375" customWidth="1"/>
    <col min="10505" max="10505" width="8" customWidth="1"/>
    <col min="10506" max="10506" width="26.7109375" bestFit="1" customWidth="1"/>
    <col min="10751" max="10751" width="2.140625" customWidth="1"/>
    <col min="10752" max="10752" width="19.85546875" customWidth="1"/>
    <col min="10753" max="10753" width="3.140625" bestFit="1" customWidth="1"/>
    <col min="10754" max="10754" width="11.7109375" customWidth="1"/>
    <col min="10755" max="10755" width="13" customWidth="1"/>
    <col min="10756" max="10756" width="2.42578125" customWidth="1"/>
    <col min="10757" max="10757" width="15" customWidth="1"/>
    <col min="10759" max="10759" width="9.42578125" customWidth="1"/>
    <col min="10760" max="10760" width="1.7109375" customWidth="1"/>
    <col min="10761" max="10761" width="8" customWidth="1"/>
    <col min="10762" max="10762" width="26.7109375" bestFit="1" customWidth="1"/>
    <col min="11007" max="11007" width="2.140625" customWidth="1"/>
    <col min="11008" max="11008" width="19.85546875" customWidth="1"/>
    <col min="11009" max="11009" width="3.140625" bestFit="1" customWidth="1"/>
    <col min="11010" max="11010" width="11.7109375" customWidth="1"/>
    <col min="11011" max="11011" width="13" customWidth="1"/>
    <col min="11012" max="11012" width="2.42578125" customWidth="1"/>
    <col min="11013" max="11013" width="15" customWidth="1"/>
    <col min="11015" max="11015" width="9.42578125" customWidth="1"/>
    <col min="11016" max="11016" width="1.7109375" customWidth="1"/>
    <col min="11017" max="11017" width="8" customWidth="1"/>
    <col min="11018" max="11018" width="26.7109375" bestFit="1" customWidth="1"/>
    <col min="11263" max="11263" width="2.140625" customWidth="1"/>
    <col min="11264" max="11264" width="19.85546875" customWidth="1"/>
    <col min="11265" max="11265" width="3.140625" bestFit="1" customWidth="1"/>
    <col min="11266" max="11266" width="11.7109375" customWidth="1"/>
    <col min="11267" max="11267" width="13" customWidth="1"/>
    <col min="11268" max="11268" width="2.42578125" customWidth="1"/>
    <col min="11269" max="11269" width="15" customWidth="1"/>
    <col min="11271" max="11271" width="9.42578125" customWidth="1"/>
    <col min="11272" max="11272" width="1.7109375" customWidth="1"/>
    <col min="11273" max="11273" width="8" customWidth="1"/>
    <col min="11274" max="11274" width="26.7109375" bestFit="1" customWidth="1"/>
    <col min="11519" max="11519" width="2.140625" customWidth="1"/>
    <col min="11520" max="11520" width="19.85546875" customWidth="1"/>
    <col min="11521" max="11521" width="3.140625" bestFit="1" customWidth="1"/>
    <col min="11522" max="11522" width="11.7109375" customWidth="1"/>
    <col min="11523" max="11523" width="13" customWidth="1"/>
    <col min="11524" max="11524" width="2.42578125" customWidth="1"/>
    <col min="11525" max="11525" width="15" customWidth="1"/>
    <col min="11527" max="11527" width="9.42578125" customWidth="1"/>
    <col min="11528" max="11528" width="1.7109375" customWidth="1"/>
    <col min="11529" max="11529" width="8" customWidth="1"/>
    <col min="11530" max="11530" width="26.7109375" bestFit="1" customWidth="1"/>
    <col min="11775" max="11775" width="2.140625" customWidth="1"/>
    <col min="11776" max="11776" width="19.85546875" customWidth="1"/>
    <col min="11777" max="11777" width="3.140625" bestFit="1" customWidth="1"/>
    <col min="11778" max="11778" width="11.7109375" customWidth="1"/>
    <col min="11779" max="11779" width="13" customWidth="1"/>
    <col min="11780" max="11780" width="2.42578125" customWidth="1"/>
    <col min="11781" max="11781" width="15" customWidth="1"/>
    <col min="11783" max="11783" width="9.42578125" customWidth="1"/>
    <col min="11784" max="11784" width="1.7109375" customWidth="1"/>
    <col min="11785" max="11785" width="8" customWidth="1"/>
    <col min="11786" max="11786" width="26.7109375" bestFit="1" customWidth="1"/>
    <col min="12031" max="12031" width="2.140625" customWidth="1"/>
    <col min="12032" max="12032" width="19.85546875" customWidth="1"/>
    <col min="12033" max="12033" width="3.140625" bestFit="1" customWidth="1"/>
    <col min="12034" max="12034" width="11.7109375" customWidth="1"/>
    <col min="12035" max="12035" width="13" customWidth="1"/>
    <col min="12036" max="12036" width="2.42578125" customWidth="1"/>
    <col min="12037" max="12037" width="15" customWidth="1"/>
    <col min="12039" max="12039" width="9.42578125" customWidth="1"/>
    <col min="12040" max="12040" width="1.7109375" customWidth="1"/>
    <col min="12041" max="12041" width="8" customWidth="1"/>
    <col min="12042" max="12042" width="26.7109375" bestFit="1" customWidth="1"/>
    <col min="12287" max="12287" width="2.140625" customWidth="1"/>
    <col min="12288" max="12288" width="19.85546875" customWidth="1"/>
    <col min="12289" max="12289" width="3.140625" bestFit="1" customWidth="1"/>
    <col min="12290" max="12290" width="11.7109375" customWidth="1"/>
    <col min="12291" max="12291" width="13" customWidth="1"/>
    <col min="12292" max="12292" width="2.42578125" customWidth="1"/>
    <col min="12293" max="12293" width="15" customWidth="1"/>
    <col min="12295" max="12295" width="9.42578125" customWidth="1"/>
    <col min="12296" max="12296" width="1.7109375" customWidth="1"/>
    <col min="12297" max="12297" width="8" customWidth="1"/>
    <col min="12298" max="12298" width="26.7109375" bestFit="1" customWidth="1"/>
    <col min="12543" max="12543" width="2.140625" customWidth="1"/>
    <col min="12544" max="12544" width="19.85546875" customWidth="1"/>
    <col min="12545" max="12545" width="3.140625" bestFit="1" customWidth="1"/>
    <col min="12546" max="12546" width="11.7109375" customWidth="1"/>
    <col min="12547" max="12547" width="13" customWidth="1"/>
    <col min="12548" max="12548" width="2.42578125" customWidth="1"/>
    <col min="12549" max="12549" width="15" customWidth="1"/>
    <col min="12551" max="12551" width="9.42578125" customWidth="1"/>
    <col min="12552" max="12552" width="1.7109375" customWidth="1"/>
    <col min="12553" max="12553" width="8" customWidth="1"/>
    <col min="12554" max="12554" width="26.7109375" bestFit="1" customWidth="1"/>
    <col min="12799" max="12799" width="2.140625" customWidth="1"/>
    <col min="12800" max="12800" width="19.85546875" customWidth="1"/>
    <col min="12801" max="12801" width="3.140625" bestFit="1" customWidth="1"/>
    <col min="12802" max="12802" width="11.7109375" customWidth="1"/>
    <col min="12803" max="12803" width="13" customWidth="1"/>
    <col min="12804" max="12804" width="2.42578125" customWidth="1"/>
    <col min="12805" max="12805" width="15" customWidth="1"/>
    <col min="12807" max="12807" width="9.42578125" customWidth="1"/>
    <col min="12808" max="12808" width="1.7109375" customWidth="1"/>
    <col min="12809" max="12809" width="8" customWidth="1"/>
    <col min="12810" max="12810" width="26.7109375" bestFit="1" customWidth="1"/>
    <col min="13055" max="13055" width="2.140625" customWidth="1"/>
    <col min="13056" max="13056" width="19.85546875" customWidth="1"/>
    <col min="13057" max="13057" width="3.140625" bestFit="1" customWidth="1"/>
    <col min="13058" max="13058" width="11.7109375" customWidth="1"/>
    <col min="13059" max="13059" width="13" customWidth="1"/>
    <col min="13060" max="13060" width="2.42578125" customWidth="1"/>
    <col min="13061" max="13061" width="15" customWidth="1"/>
    <col min="13063" max="13063" width="9.42578125" customWidth="1"/>
    <col min="13064" max="13064" width="1.7109375" customWidth="1"/>
    <col min="13065" max="13065" width="8" customWidth="1"/>
    <col min="13066" max="13066" width="26.7109375" bestFit="1" customWidth="1"/>
    <col min="13311" max="13311" width="2.140625" customWidth="1"/>
    <col min="13312" max="13312" width="19.85546875" customWidth="1"/>
    <col min="13313" max="13313" width="3.140625" bestFit="1" customWidth="1"/>
    <col min="13314" max="13314" width="11.7109375" customWidth="1"/>
    <col min="13315" max="13315" width="13" customWidth="1"/>
    <col min="13316" max="13316" width="2.42578125" customWidth="1"/>
    <col min="13317" max="13317" width="15" customWidth="1"/>
    <col min="13319" max="13319" width="9.42578125" customWidth="1"/>
    <col min="13320" max="13320" width="1.7109375" customWidth="1"/>
    <col min="13321" max="13321" width="8" customWidth="1"/>
    <col min="13322" max="13322" width="26.7109375" bestFit="1" customWidth="1"/>
    <col min="13567" max="13567" width="2.140625" customWidth="1"/>
    <col min="13568" max="13568" width="19.85546875" customWidth="1"/>
    <col min="13569" max="13569" width="3.140625" bestFit="1" customWidth="1"/>
    <col min="13570" max="13570" width="11.7109375" customWidth="1"/>
    <col min="13571" max="13571" width="13" customWidth="1"/>
    <col min="13572" max="13572" width="2.42578125" customWidth="1"/>
    <col min="13573" max="13573" width="15" customWidth="1"/>
    <col min="13575" max="13575" width="9.42578125" customWidth="1"/>
    <col min="13576" max="13576" width="1.7109375" customWidth="1"/>
    <col min="13577" max="13577" width="8" customWidth="1"/>
    <col min="13578" max="13578" width="26.7109375" bestFit="1" customWidth="1"/>
    <col min="13823" max="13823" width="2.140625" customWidth="1"/>
    <col min="13824" max="13824" width="19.85546875" customWidth="1"/>
    <col min="13825" max="13825" width="3.140625" bestFit="1" customWidth="1"/>
    <col min="13826" max="13826" width="11.7109375" customWidth="1"/>
    <col min="13827" max="13827" width="13" customWidth="1"/>
    <col min="13828" max="13828" width="2.42578125" customWidth="1"/>
    <col min="13829" max="13829" width="15" customWidth="1"/>
    <col min="13831" max="13831" width="9.42578125" customWidth="1"/>
    <col min="13832" max="13832" width="1.7109375" customWidth="1"/>
    <col min="13833" max="13833" width="8" customWidth="1"/>
    <col min="13834" max="13834" width="26.7109375" bestFit="1" customWidth="1"/>
    <col min="14079" max="14079" width="2.140625" customWidth="1"/>
    <col min="14080" max="14080" width="19.85546875" customWidth="1"/>
    <col min="14081" max="14081" width="3.140625" bestFit="1" customWidth="1"/>
    <col min="14082" max="14082" width="11.7109375" customWidth="1"/>
    <col min="14083" max="14083" width="13" customWidth="1"/>
    <col min="14084" max="14084" width="2.42578125" customWidth="1"/>
    <col min="14085" max="14085" width="15" customWidth="1"/>
    <col min="14087" max="14087" width="9.42578125" customWidth="1"/>
    <col min="14088" max="14088" width="1.7109375" customWidth="1"/>
    <col min="14089" max="14089" width="8" customWidth="1"/>
    <col min="14090" max="14090" width="26.7109375" bestFit="1" customWidth="1"/>
    <col min="14335" max="14335" width="2.140625" customWidth="1"/>
    <col min="14336" max="14336" width="19.85546875" customWidth="1"/>
    <col min="14337" max="14337" width="3.140625" bestFit="1" customWidth="1"/>
    <col min="14338" max="14338" width="11.7109375" customWidth="1"/>
    <col min="14339" max="14339" width="13" customWidth="1"/>
    <col min="14340" max="14340" width="2.42578125" customWidth="1"/>
    <col min="14341" max="14341" width="15" customWidth="1"/>
    <col min="14343" max="14343" width="9.42578125" customWidth="1"/>
    <col min="14344" max="14344" width="1.7109375" customWidth="1"/>
    <col min="14345" max="14345" width="8" customWidth="1"/>
    <col min="14346" max="14346" width="26.7109375" bestFit="1" customWidth="1"/>
    <col min="14591" max="14591" width="2.140625" customWidth="1"/>
    <col min="14592" max="14592" width="19.85546875" customWidth="1"/>
    <col min="14593" max="14593" width="3.140625" bestFit="1" customWidth="1"/>
    <col min="14594" max="14594" width="11.7109375" customWidth="1"/>
    <col min="14595" max="14595" width="13" customWidth="1"/>
    <col min="14596" max="14596" width="2.42578125" customWidth="1"/>
    <col min="14597" max="14597" width="15" customWidth="1"/>
    <col min="14599" max="14599" width="9.42578125" customWidth="1"/>
    <col min="14600" max="14600" width="1.7109375" customWidth="1"/>
    <col min="14601" max="14601" width="8" customWidth="1"/>
    <col min="14602" max="14602" width="26.7109375" bestFit="1" customWidth="1"/>
    <col min="14847" max="14847" width="2.140625" customWidth="1"/>
    <col min="14848" max="14848" width="19.85546875" customWidth="1"/>
    <col min="14849" max="14849" width="3.140625" bestFit="1" customWidth="1"/>
    <col min="14850" max="14850" width="11.7109375" customWidth="1"/>
    <col min="14851" max="14851" width="13" customWidth="1"/>
    <col min="14852" max="14852" width="2.42578125" customWidth="1"/>
    <col min="14853" max="14853" width="15" customWidth="1"/>
    <col min="14855" max="14855" width="9.42578125" customWidth="1"/>
    <col min="14856" max="14856" width="1.7109375" customWidth="1"/>
    <col min="14857" max="14857" width="8" customWidth="1"/>
    <col min="14858" max="14858" width="26.7109375" bestFit="1" customWidth="1"/>
    <col min="15103" max="15103" width="2.140625" customWidth="1"/>
    <col min="15104" max="15104" width="19.85546875" customWidth="1"/>
    <col min="15105" max="15105" width="3.140625" bestFit="1" customWidth="1"/>
    <col min="15106" max="15106" width="11.7109375" customWidth="1"/>
    <col min="15107" max="15107" width="13" customWidth="1"/>
    <col min="15108" max="15108" width="2.42578125" customWidth="1"/>
    <col min="15109" max="15109" width="15" customWidth="1"/>
    <col min="15111" max="15111" width="9.42578125" customWidth="1"/>
    <col min="15112" max="15112" width="1.7109375" customWidth="1"/>
    <col min="15113" max="15113" width="8" customWidth="1"/>
    <col min="15114" max="15114" width="26.7109375" bestFit="1" customWidth="1"/>
    <col min="15359" max="15359" width="2.140625" customWidth="1"/>
    <col min="15360" max="15360" width="19.85546875" customWidth="1"/>
    <col min="15361" max="15361" width="3.140625" bestFit="1" customWidth="1"/>
    <col min="15362" max="15362" width="11.7109375" customWidth="1"/>
    <col min="15363" max="15363" width="13" customWidth="1"/>
    <col min="15364" max="15364" width="2.42578125" customWidth="1"/>
    <col min="15365" max="15365" width="15" customWidth="1"/>
    <col min="15367" max="15367" width="9.42578125" customWidth="1"/>
    <col min="15368" max="15368" width="1.7109375" customWidth="1"/>
    <col min="15369" max="15369" width="8" customWidth="1"/>
    <col min="15370" max="15370" width="26.7109375" bestFit="1" customWidth="1"/>
    <col min="15615" max="15615" width="2.140625" customWidth="1"/>
    <col min="15616" max="15616" width="19.85546875" customWidth="1"/>
    <col min="15617" max="15617" width="3.140625" bestFit="1" customWidth="1"/>
    <col min="15618" max="15618" width="11.7109375" customWidth="1"/>
    <col min="15619" max="15619" width="13" customWidth="1"/>
    <col min="15620" max="15620" width="2.42578125" customWidth="1"/>
    <col min="15621" max="15621" width="15" customWidth="1"/>
    <col min="15623" max="15623" width="9.42578125" customWidth="1"/>
    <col min="15624" max="15624" width="1.7109375" customWidth="1"/>
    <col min="15625" max="15625" width="8" customWidth="1"/>
    <col min="15626" max="15626" width="26.7109375" bestFit="1" customWidth="1"/>
    <col min="15871" max="15871" width="2.140625" customWidth="1"/>
    <col min="15872" max="15872" width="19.85546875" customWidth="1"/>
    <col min="15873" max="15873" width="3.140625" bestFit="1" customWidth="1"/>
    <col min="15874" max="15874" width="11.7109375" customWidth="1"/>
    <col min="15875" max="15875" width="13" customWidth="1"/>
    <col min="15876" max="15876" width="2.42578125" customWidth="1"/>
    <col min="15877" max="15877" width="15" customWidth="1"/>
    <col min="15879" max="15879" width="9.42578125" customWidth="1"/>
    <col min="15880" max="15880" width="1.7109375" customWidth="1"/>
    <col min="15881" max="15881" width="8" customWidth="1"/>
    <col min="15882" max="15882" width="26.7109375" bestFit="1" customWidth="1"/>
    <col min="16127" max="16127" width="2.140625" customWidth="1"/>
    <col min="16128" max="16128" width="19.85546875" customWidth="1"/>
    <col min="16129" max="16129" width="3.140625" bestFit="1" customWidth="1"/>
    <col min="16130" max="16130" width="11.7109375" customWidth="1"/>
    <col min="16131" max="16131" width="13" customWidth="1"/>
    <col min="16132" max="16132" width="2.42578125" customWidth="1"/>
    <col min="16133" max="16133" width="15" customWidth="1"/>
    <col min="16135" max="16135" width="9.42578125" customWidth="1"/>
    <col min="16136" max="16136" width="1.7109375" customWidth="1"/>
    <col min="16137" max="16137" width="8" customWidth="1"/>
    <col min="16138" max="16138" width="26.7109375" bestFit="1" customWidth="1"/>
  </cols>
  <sheetData>
    <row r="2" spans="1:12" ht="18" x14ac:dyDescent="0.25">
      <c r="B2" s="164" t="s">
        <v>60</v>
      </c>
      <c r="C2" s="164"/>
      <c r="D2" s="164"/>
      <c r="E2" s="164"/>
      <c r="F2" s="164"/>
      <c r="G2" s="164"/>
      <c r="H2" s="164"/>
      <c r="I2" s="164"/>
      <c r="J2" s="164"/>
    </row>
    <row r="3" spans="1:12" ht="18" x14ac:dyDescent="0.25">
      <c r="B3" s="93"/>
      <c r="C3" s="43"/>
      <c r="D3" s="43"/>
      <c r="E3" s="43"/>
      <c r="F3" s="43"/>
      <c r="G3" s="43"/>
      <c r="H3" s="43"/>
      <c r="I3" s="43"/>
      <c r="J3" s="43"/>
    </row>
    <row r="4" spans="1:12" ht="48" thickBot="1" x14ac:dyDescent="0.25">
      <c r="A4" s="2"/>
      <c r="B4" s="90" t="s">
        <v>0</v>
      </c>
      <c r="C4" s="92" t="s">
        <v>47</v>
      </c>
      <c r="D4" s="91" t="s">
        <v>51</v>
      </c>
      <c r="E4" s="45" t="s">
        <v>48</v>
      </c>
      <c r="F4" s="45" t="s">
        <v>1</v>
      </c>
      <c r="G4" s="165" t="s">
        <v>2</v>
      </c>
      <c r="H4" s="165"/>
      <c r="I4" s="165"/>
      <c r="J4" s="45" t="s">
        <v>3</v>
      </c>
      <c r="K4" s="1"/>
      <c r="L4" s="1"/>
    </row>
    <row r="5" spans="1:12" ht="15.75" x14ac:dyDescent="0.2">
      <c r="A5" s="2"/>
      <c r="B5" s="87"/>
      <c r="C5" s="25"/>
      <c r="D5" s="31"/>
      <c r="E5" s="3"/>
      <c r="F5" s="3"/>
      <c r="G5" s="3"/>
      <c r="H5" s="3"/>
      <c r="I5" s="3"/>
      <c r="J5" s="80"/>
      <c r="K5" s="1"/>
    </row>
    <row r="6" spans="1:12" ht="18" x14ac:dyDescent="0.25">
      <c r="A6" s="2"/>
      <c r="B6" s="85" t="s">
        <v>4</v>
      </c>
      <c r="C6" s="26">
        <v>0.05</v>
      </c>
      <c r="D6" s="32">
        <v>0</v>
      </c>
      <c r="E6" s="40">
        <v>0.05</v>
      </c>
      <c r="F6" s="7" t="s">
        <v>5</v>
      </c>
      <c r="G6" s="8">
        <f>E6+5%</f>
        <v>0.1</v>
      </c>
      <c r="H6" s="6" t="s">
        <v>14</v>
      </c>
      <c r="I6" s="15">
        <f>E6-5%</f>
        <v>0</v>
      </c>
      <c r="J6" s="80" t="s">
        <v>16</v>
      </c>
    </row>
    <row r="7" spans="1:12" ht="15" x14ac:dyDescent="0.2">
      <c r="A7" s="2"/>
      <c r="B7" s="55"/>
      <c r="C7" s="27"/>
      <c r="D7" s="33"/>
      <c r="E7" s="5"/>
      <c r="F7" s="5"/>
      <c r="G7" s="5"/>
      <c r="H7" s="5"/>
      <c r="I7" s="5"/>
      <c r="J7" s="80"/>
    </row>
    <row r="8" spans="1:12" ht="18" x14ac:dyDescent="0.25">
      <c r="A8" s="2"/>
      <c r="B8" s="85" t="s">
        <v>6</v>
      </c>
      <c r="C8" s="26">
        <v>0</v>
      </c>
      <c r="D8" s="32">
        <v>0</v>
      </c>
      <c r="E8" s="40">
        <v>0</v>
      </c>
      <c r="F8" s="7" t="s">
        <v>7</v>
      </c>
      <c r="G8" s="8">
        <f>E8+6%</f>
        <v>0.06</v>
      </c>
      <c r="H8" s="6" t="s">
        <v>14</v>
      </c>
      <c r="I8" s="15">
        <f>E8</f>
        <v>0</v>
      </c>
      <c r="J8" s="80"/>
    </row>
    <row r="9" spans="1:12" ht="16.5" customHeight="1" x14ac:dyDescent="0.2">
      <c r="A9" s="2"/>
      <c r="B9" s="55"/>
      <c r="C9" s="27"/>
      <c r="D9" s="33"/>
      <c r="E9" s="5"/>
      <c r="F9" s="5"/>
      <c r="G9" s="5"/>
      <c r="H9" s="5"/>
      <c r="I9" s="5"/>
      <c r="J9" s="65"/>
    </row>
    <row r="10" spans="1:12" ht="27" customHeight="1" x14ac:dyDescent="0.25">
      <c r="A10" s="2"/>
      <c r="B10" s="85" t="s">
        <v>8</v>
      </c>
      <c r="C10" s="26">
        <v>0.95</v>
      </c>
      <c r="D10" s="32">
        <v>1</v>
      </c>
      <c r="E10" s="40">
        <v>0.95</v>
      </c>
      <c r="F10" s="7" t="s">
        <v>7</v>
      </c>
      <c r="G10" s="8">
        <f>E10+6%-1%</f>
        <v>1</v>
      </c>
      <c r="H10" s="6" t="s">
        <v>14</v>
      </c>
      <c r="I10" s="15">
        <f>E10-6%</f>
        <v>0.8899999999999999</v>
      </c>
      <c r="J10" s="65" t="s">
        <v>43</v>
      </c>
      <c r="K10" s="148"/>
    </row>
    <row r="11" spans="1:12" ht="15" x14ac:dyDescent="0.2">
      <c r="A11" s="2"/>
      <c r="B11" s="82"/>
      <c r="C11" s="28"/>
      <c r="D11" s="34"/>
      <c r="E11" s="9"/>
      <c r="F11" s="9"/>
      <c r="G11" s="16"/>
      <c r="H11" s="10"/>
      <c r="I11" s="17"/>
      <c r="J11" s="70"/>
    </row>
    <row r="12" spans="1:12" ht="15" x14ac:dyDescent="0.2">
      <c r="A12" s="2"/>
      <c r="B12" s="55"/>
      <c r="C12" s="28"/>
      <c r="D12" s="34"/>
      <c r="E12" s="9"/>
      <c r="F12" s="9"/>
      <c r="G12" s="16"/>
      <c r="H12" s="10"/>
      <c r="I12" s="17"/>
      <c r="J12" s="70"/>
    </row>
    <row r="13" spans="1:12" ht="15" x14ac:dyDescent="0.2">
      <c r="A13" s="2"/>
      <c r="B13" s="55" t="s">
        <v>27</v>
      </c>
      <c r="C13" s="26">
        <v>0</v>
      </c>
      <c r="D13" s="35">
        <v>0</v>
      </c>
      <c r="E13" s="10">
        <v>0</v>
      </c>
      <c r="F13" s="70" t="s">
        <v>29</v>
      </c>
      <c r="G13" s="16"/>
      <c r="H13" s="10"/>
      <c r="I13" s="17"/>
      <c r="J13" s="55"/>
    </row>
    <row r="14" spans="1:12" ht="15.75" customHeight="1" x14ac:dyDescent="0.2">
      <c r="A14" s="2"/>
      <c r="B14" s="49" t="s">
        <v>28</v>
      </c>
      <c r="C14" s="29">
        <v>0.95</v>
      </c>
      <c r="D14" s="36">
        <v>1</v>
      </c>
      <c r="E14" s="11">
        <v>0.95</v>
      </c>
      <c r="F14" s="53" t="s">
        <v>29</v>
      </c>
      <c r="G14" s="18"/>
      <c r="H14" s="11"/>
      <c r="I14" s="19"/>
      <c r="J14" s="49"/>
    </row>
    <row r="15" spans="1:12" ht="15" x14ac:dyDescent="0.2">
      <c r="A15" s="2"/>
      <c r="B15" s="55"/>
      <c r="C15" s="28"/>
      <c r="D15" s="37"/>
      <c r="E15" s="2"/>
      <c r="F15" s="2"/>
      <c r="G15" s="2"/>
      <c r="H15" s="2"/>
      <c r="I15" s="2"/>
      <c r="J15" s="55"/>
    </row>
    <row r="16" spans="1:12" ht="18" x14ac:dyDescent="0.25">
      <c r="A16" s="2"/>
      <c r="B16" s="56" t="s">
        <v>10</v>
      </c>
      <c r="C16" s="29">
        <v>0</v>
      </c>
      <c r="D16" s="44">
        <v>0</v>
      </c>
      <c r="E16" s="41">
        <v>0</v>
      </c>
      <c r="F16" s="23" t="s">
        <v>5</v>
      </c>
      <c r="G16" s="12">
        <f>E16+5%</f>
        <v>0.05</v>
      </c>
      <c r="H16" s="13" t="s">
        <v>14</v>
      </c>
      <c r="I16" s="19">
        <v>0</v>
      </c>
      <c r="J16" s="61"/>
    </row>
    <row r="17" spans="1:13" ht="15" x14ac:dyDescent="0.2">
      <c r="A17" s="2"/>
      <c r="B17" s="55"/>
      <c r="C17" s="28"/>
      <c r="D17" s="37"/>
      <c r="E17" s="2"/>
      <c r="F17" s="2"/>
      <c r="G17" s="2"/>
      <c r="H17" s="2"/>
      <c r="I17" s="2"/>
      <c r="J17" s="65"/>
    </row>
    <row r="18" spans="1:13" ht="18" x14ac:dyDescent="0.25">
      <c r="A18" s="2"/>
      <c r="B18" s="56" t="s">
        <v>11</v>
      </c>
      <c r="C18" s="29">
        <v>0</v>
      </c>
      <c r="D18" s="39">
        <v>0</v>
      </c>
      <c r="E18" s="41">
        <v>0</v>
      </c>
      <c r="F18" s="23" t="s">
        <v>5</v>
      </c>
      <c r="G18" s="12">
        <f>E18+5%</f>
        <v>0.05</v>
      </c>
      <c r="H18" s="13" t="s">
        <v>14</v>
      </c>
      <c r="I18" s="19">
        <f>E18</f>
        <v>0</v>
      </c>
      <c r="J18" s="64"/>
    </row>
    <row r="19" spans="1:13" ht="15" x14ac:dyDescent="0.2">
      <c r="A19" s="2"/>
      <c r="B19" s="55"/>
      <c r="C19" s="28"/>
      <c r="D19" s="37"/>
      <c r="E19" s="2"/>
      <c r="F19" s="2"/>
      <c r="G19" s="2"/>
      <c r="H19" s="2"/>
      <c r="I19" s="2"/>
      <c r="J19" s="48"/>
    </row>
    <row r="20" spans="1:13" ht="18" x14ac:dyDescent="0.25">
      <c r="A20" s="2"/>
      <c r="B20" s="56" t="s">
        <v>26</v>
      </c>
      <c r="C20" s="29">
        <v>0.05</v>
      </c>
      <c r="D20" s="39">
        <v>0</v>
      </c>
      <c r="E20" s="41">
        <v>0.05</v>
      </c>
      <c r="F20" s="23" t="s">
        <v>5</v>
      </c>
      <c r="G20" s="12">
        <f>E20+5%</f>
        <v>0.1</v>
      </c>
      <c r="H20" s="13" t="s">
        <v>14</v>
      </c>
      <c r="I20" s="19">
        <f>E20-5%</f>
        <v>0</v>
      </c>
      <c r="J20" s="61" t="s">
        <v>16</v>
      </c>
    </row>
    <row r="21" spans="1:13" ht="15" x14ac:dyDescent="0.2">
      <c r="A21" s="2"/>
      <c r="B21" s="55"/>
      <c r="C21" s="28"/>
      <c r="D21" s="38"/>
      <c r="E21" s="2"/>
      <c r="F21" s="2"/>
      <c r="G21" s="2"/>
      <c r="H21" s="2"/>
      <c r="I21" s="2"/>
      <c r="J21" s="55"/>
    </row>
    <row r="22" spans="1:13" ht="18" x14ac:dyDescent="0.25">
      <c r="A22" s="2"/>
      <c r="B22" s="56" t="s">
        <v>12</v>
      </c>
      <c r="C22" s="29">
        <f>C6+C8+C10+C16+C18+C20</f>
        <v>1.05</v>
      </c>
      <c r="D22" s="39">
        <f>D6+D8+D10+D16+D18+D20</f>
        <v>1</v>
      </c>
      <c r="E22" s="41">
        <f>E6+E8+E10+E16+E18+E20</f>
        <v>1.05</v>
      </c>
      <c r="F22" s="21"/>
      <c r="G22" s="21"/>
      <c r="H22" s="21"/>
      <c r="I22" s="21"/>
      <c r="J22" s="49"/>
    </row>
    <row r="23" spans="1:13" ht="15" x14ac:dyDescent="0.2">
      <c r="A23" s="2"/>
      <c r="B23" s="55"/>
      <c r="C23" s="28"/>
      <c r="D23" s="38"/>
      <c r="E23" s="2"/>
      <c r="F23" s="2"/>
      <c r="G23" s="2"/>
      <c r="H23" s="2"/>
      <c r="I23" s="2"/>
      <c r="J23" s="55"/>
    </row>
    <row r="24" spans="1:13" ht="18" x14ac:dyDescent="0.25">
      <c r="A24" s="2"/>
      <c r="B24" s="56" t="s">
        <v>13</v>
      </c>
      <c r="C24" s="30">
        <v>1</v>
      </c>
      <c r="D24" s="39">
        <v>1</v>
      </c>
      <c r="E24" s="41">
        <v>1</v>
      </c>
      <c r="F24" s="23" t="s">
        <v>7</v>
      </c>
      <c r="G24" s="12">
        <f>E24</f>
        <v>1</v>
      </c>
      <c r="H24" s="13" t="s">
        <v>14</v>
      </c>
      <c r="I24" s="14">
        <f>E24-6%</f>
        <v>0.94</v>
      </c>
      <c r="J24" s="61" t="s">
        <v>44</v>
      </c>
    </row>
    <row r="25" spans="1:13" ht="18.75" customHeight="1" x14ac:dyDescent="0.2">
      <c r="B25" s="157" t="s">
        <v>42</v>
      </c>
      <c r="C25" s="166">
        <v>1E-3</v>
      </c>
      <c r="D25" s="171">
        <v>1E-3</v>
      </c>
      <c r="E25" s="171"/>
      <c r="F25" s="171"/>
      <c r="G25" s="171"/>
      <c r="H25" s="171"/>
      <c r="I25" s="171"/>
      <c r="J25" s="140"/>
    </row>
    <row r="26" spans="1:13" ht="18.75" customHeight="1" x14ac:dyDescent="0.2">
      <c r="B26" s="158"/>
      <c r="C26" s="167"/>
      <c r="D26" s="167"/>
      <c r="E26" s="167"/>
      <c r="F26" s="167"/>
      <c r="G26" s="167"/>
      <c r="H26" s="167"/>
      <c r="I26" s="167"/>
      <c r="J26" s="141"/>
    </row>
    <row r="27" spans="1:13" ht="18" x14ac:dyDescent="0.25">
      <c r="B27" s="96" t="s">
        <v>31</v>
      </c>
      <c r="K27" s="42"/>
      <c r="L27" s="46"/>
      <c r="M27" s="46"/>
    </row>
    <row r="28" spans="1:13" x14ac:dyDescent="0.2">
      <c r="B28" s="97" t="s">
        <v>37</v>
      </c>
    </row>
    <row r="29" spans="1:13" x14ac:dyDescent="0.2">
      <c r="B29" s="97" t="s">
        <v>35</v>
      </c>
    </row>
    <row r="30" spans="1:13" x14ac:dyDescent="0.2">
      <c r="B30" s="95"/>
    </row>
    <row r="33" spans="3:4" ht="15" x14ac:dyDescent="0.2">
      <c r="C33" s="170"/>
      <c r="D33" s="170"/>
    </row>
  </sheetData>
  <mergeCells count="6">
    <mergeCell ref="C33:D33"/>
    <mergeCell ref="B2:J2"/>
    <mergeCell ref="G4:I4"/>
    <mergeCell ref="B25:B26"/>
    <mergeCell ref="D25:I26"/>
    <mergeCell ref="C25:C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692A-7C11-477D-A6B7-0D85ADE0F50C}">
  <sheetPr>
    <pageSetUpPr fitToPage="1"/>
  </sheetPr>
  <dimension ref="A2:O29"/>
  <sheetViews>
    <sheetView showGridLines="0" rightToLeft="1" zoomScaleNormal="100" workbookViewId="0">
      <selection activeCell="L21" sqref="L21"/>
    </sheetView>
  </sheetViews>
  <sheetFormatPr defaultRowHeight="12.75" x14ac:dyDescent="0.2"/>
  <cols>
    <col min="1" max="1" width="2.140625" customWidth="1"/>
    <col min="2" max="2" width="29.140625" style="48" customWidth="1"/>
    <col min="3" max="3" width="4.140625" style="48" customWidth="1"/>
    <col min="4" max="4" width="11.28515625"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59</v>
      </c>
      <c r="C2" s="164"/>
      <c r="D2" s="164"/>
      <c r="E2" s="164"/>
      <c r="F2" s="164"/>
      <c r="G2" s="164"/>
      <c r="H2" s="164"/>
      <c r="I2" s="164"/>
      <c r="J2" s="164"/>
      <c r="K2" s="164"/>
      <c r="L2" s="164"/>
    </row>
    <row r="3" spans="1:14" ht="18" x14ac:dyDescent="0.25">
      <c r="B3" s="93"/>
      <c r="C3" s="93"/>
      <c r="D3" s="93"/>
      <c r="E3" s="43"/>
      <c r="F3" s="43"/>
      <c r="G3" s="43"/>
      <c r="H3" s="43"/>
      <c r="I3" s="43"/>
      <c r="J3" s="43"/>
      <c r="K3" s="43"/>
      <c r="L3" s="43"/>
    </row>
    <row r="4" spans="1:14" ht="48" thickBot="1" x14ac:dyDescent="0.25">
      <c r="A4" s="2"/>
      <c r="B4" s="90" t="s">
        <v>0</v>
      </c>
      <c r="C4" s="87"/>
      <c r="D4" s="92" t="s">
        <v>47</v>
      </c>
      <c r="E4" s="91" t="s">
        <v>51</v>
      </c>
      <c r="F4" s="3"/>
      <c r="G4" s="90" t="s">
        <v>48</v>
      </c>
      <c r="H4" s="45" t="s">
        <v>1</v>
      </c>
      <c r="I4" s="165" t="s">
        <v>2</v>
      </c>
      <c r="J4" s="165"/>
      <c r="K4" s="165"/>
      <c r="L4" s="45" t="s">
        <v>3</v>
      </c>
      <c r="M4" s="1"/>
      <c r="N4" s="1"/>
    </row>
    <row r="5" spans="1:14" ht="15.75" x14ac:dyDescent="0.2">
      <c r="A5" s="2"/>
      <c r="B5" s="87"/>
      <c r="C5" s="87"/>
      <c r="D5" s="138"/>
      <c r="E5" s="31"/>
      <c r="F5" s="3"/>
      <c r="G5" s="3"/>
      <c r="H5" s="3"/>
      <c r="I5" s="3"/>
      <c r="J5" s="3"/>
      <c r="K5" s="3"/>
      <c r="L5" s="80" t="s">
        <v>40</v>
      </c>
      <c r="M5" s="1"/>
    </row>
    <row r="6" spans="1:14" ht="18" x14ac:dyDescent="0.25">
      <c r="A6" s="2"/>
      <c r="B6" s="85" t="s">
        <v>4</v>
      </c>
      <c r="C6" s="55"/>
      <c r="D6" s="26">
        <v>0.05</v>
      </c>
      <c r="E6" s="32">
        <v>0</v>
      </c>
      <c r="F6" s="6"/>
      <c r="G6" s="40">
        <v>0.05</v>
      </c>
      <c r="H6" s="7" t="s">
        <v>5</v>
      </c>
      <c r="I6" s="8">
        <f>G6+5%</f>
        <v>0.1</v>
      </c>
      <c r="J6" s="6" t="s">
        <v>14</v>
      </c>
      <c r="K6" s="15">
        <f>G6-5%</f>
        <v>0</v>
      </c>
      <c r="L6" s="80" t="s">
        <v>41</v>
      </c>
    </row>
    <row r="7" spans="1:14" ht="15" x14ac:dyDescent="0.2">
      <c r="A7" s="2"/>
      <c r="B7" s="55"/>
      <c r="C7" s="55"/>
      <c r="D7" s="27"/>
      <c r="E7" s="32"/>
      <c r="F7" s="5"/>
      <c r="G7" s="5"/>
      <c r="H7" s="5"/>
      <c r="I7" s="5"/>
      <c r="J7" s="5"/>
      <c r="K7" s="5"/>
      <c r="L7" s="80"/>
    </row>
    <row r="8" spans="1:14" ht="18" x14ac:dyDescent="0.25">
      <c r="A8" s="2"/>
      <c r="B8" s="85" t="s">
        <v>6</v>
      </c>
      <c r="C8" s="55" t="s">
        <v>9</v>
      </c>
      <c r="D8" s="26">
        <v>0.11</v>
      </c>
      <c r="E8" s="32">
        <v>0</v>
      </c>
      <c r="F8" s="6"/>
      <c r="G8" s="40">
        <v>0</v>
      </c>
      <c r="H8" s="7" t="s">
        <v>7</v>
      </c>
      <c r="I8" s="8">
        <f>G8+6%</f>
        <v>0.06</v>
      </c>
      <c r="J8" s="6" t="s">
        <v>14</v>
      </c>
      <c r="K8" s="15">
        <f>G8</f>
        <v>0</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v>
      </c>
      <c r="F10" s="6"/>
      <c r="G10" s="40">
        <v>0.95</v>
      </c>
      <c r="H10" s="7" t="s">
        <v>7</v>
      </c>
      <c r="I10" s="8">
        <f>G10+6%-1%</f>
        <v>1</v>
      </c>
      <c r="J10" s="6" t="s">
        <v>14</v>
      </c>
      <c r="K10" s="15">
        <f>G10-6%</f>
        <v>0.8899999999999999</v>
      </c>
      <c r="L10" s="48"/>
    </row>
    <row r="11" spans="1:14" ht="15" x14ac:dyDescent="0.2">
      <c r="A11" s="2"/>
      <c r="B11" s="82"/>
      <c r="C11" s="82"/>
      <c r="D11" s="28"/>
      <c r="E11" s="34"/>
      <c r="F11" s="9"/>
      <c r="G11" s="9"/>
      <c r="H11" s="9"/>
      <c r="I11" s="16"/>
      <c r="J11" s="10"/>
      <c r="K11" s="17"/>
      <c r="L11" s="70" t="s">
        <v>49</v>
      </c>
    </row>
    <row r="12" spans="1:14" ht="15" x14ac:dyDescent="0.2">
      <c r="A12" s="2"/>
      <c r="B12" s="55"/>
      <c r="C12" s="55"/>
      <c r="D12" s="28"/>
      <c r="E12" s="34"/>
      <c r="F12" s="9"/>
      <c r="G12" s="9"/>
      <c r="H12" s="9"/>
      <c r="I12" s="16"/>
      <c r="J12" s="10"/>
      <c r="K12" s="17"/>
      <c r="L12" s="70" t="s">
        <v>50</v>
      </c>
    </row>
    <row r="13" spans="1:14" ht="15" x14ac:dyDescent="0.2">
      <c r="A13" s="2"/>
      <c r="B13" s="55" t="s">
        <v>27</v>
      </c>
      <c r="C13" s="55"/>
      <c r="D13" s="26">
        <v>0.14000000000000001</v>
      </c>
      <c r="E13" s="32">
        <v>0</v>
      </c>
      <c r="F13" s="20"/>
      <c r="G13" s="10">
        <v>0.33</v>
      </c>
      <c r="H13" s="70" t="s">
        <v>29</v>
      </c>
      <c r="I13" s="16"/>
      <c r="J13" s="10"/>
      <c r="K13" s="17"/>
      <c r="L13" s="55"/>
    </row>
    <row r="14" spans="1:14" ht="15.75" customHeight="1" x14ac:dyDescent="0.2">
      <c r="A14" s="2"/>
      <c r="B14" s="49" t="s">
        <v>28</v>
      </c>
      <c r="C14" s="55"/>
      <c r="D14" s="29">
        <v>0.8</v>
      </c>
      <c r="E14" s="44">
        <v>0</v>
      </c>
      <c r="F14" s="20"/>
      <c r="G14" s="11">
        <v>0.62</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0</v>
      </c>
      <c r="F22" s="2"/>
      <c r="G22" s="41">
        <f>G6+G8+G10+G16+G18+G20</f>
        <v>1.1000000000000001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v>
      </c>
      <c r="E24" s="44">
        <v>0</v>
      </c>
      <c r="F24" s="24"/>
      <c r="G24" s="41">
        <v>0.3</v>
      </c>
      <c r="H24" s="23" t="s">
        <v>7</v>
      </c>
      <c r="I24" s="12">
        <f>G24+6%</f>
        <v>0.36</v>
      </c>
      <c r="J24" s="13" t="s">
        <v>14</v>
      </c>
      <c r="K24" s="14">
        <f>G24-6%</f>
        <v>0.24</v>
      </c>
      <c r="L24" s="49"/>
    </row>
    <row r="25" spans="1:15" ht="18.75" customHeight="1" x14ac:dyDescent="0.2">
      <c r="B25" s="157" t="s">
        <v>42</v>
      </c>
      <c r="C25" s="55"/>
      <c r="D25" s="162">
        <v>2.5000000000000001E-3</v>
      </c>
      <c r="E25" s="171">
        <v>2.5000000000000001E-3</v>
      </c>
      <c r="F25" s="171"/>
      <c r="G25" s="171"/>
      <c r="H25" s="171"/>
      <c r="I25" s="171"/>
      <c r="J25" s="171"/>
      <c r="K25" s="171"/>
      <c r="L25" s="140"/>
    </row>
    <row r="26" spans="1:15" ht="18.75" customHeight="1" x14ac:dyDescent="0.2">
      <c r="B26" s="158"/>
      <c r="D26" s="161"/>
      <c r="E26" s="167"/>
      <c r="F26" s="167"/>
      <c r="G26" s="167"/>
      <c r="H26" s="167"/>
      <c r="I26" s="167"/>
      <c r="J26" s="167"/>
      <c r="K26" s="167"/>
      <c r="L26" s="141"/>
    </row>
    <row r="27" spans="1:15" ht="18" x14ac:dyDescent="0.25">
      <c r="B27" s="96" t="s">
        <v>31</v>
      </c>
      <c r="M27" s="42"/>
      <c r="N27" s="46"/>
      <c r="O27" s="46"/>
    </row>
    <row r="28" spans="1:15" x14ac:dyDescent="0.2">
      <c r="B28" s="97" t="s">
        <v>37</v>
      </c>
    </row>
    <row r="29" spans="1:15" x14ac:dyDescent="0.2">
      <c r="B29" s="97" t="s">
        <v>35</v>
      </c>
    </row>
  </sheetData>
  <mergeCells count="5">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30"/>
  <sheetViews>
    <sheetView showGridLines="0" rightToLeft="1" zoomScaleNormal="100" workbookViewId="0">
      <selection activeCell="G25" sqref="G25:K26"/>
    </sheetView>
  </sheetViews>
  <sheetFormatPr defaultRowHeight="12.75" x14ac:dyDescent="0.2"/>
  <cols>
    <col min="1" max="1" width="3.140625" bestFit="1" customWidth="1"/>
    <col min="2" max="2" width="29.140625" style="48" customWidth="1"/>
    <col min="3" max="3" width="4.140625" style="48" customWidth="1"/>
    <col min="4" max="4" width="11.7109375" customWidth="1"/>
    <col min="5" max="5" width="13" customWidth="1"/>
    <col min="6" max="6" width="10" customWidth="1"/>
    <col min="7" max="7" width="15" customWidth="1"/>
    <col min="8" max="8" width="14.28515625" bestFit="1" customWidth="1"/>
    <col min="9" max="9" width="9.42578125" customWidth="1"/>
    <col min="10" max="10" width="1.7109375" customWidth="1"/>
    <col min="11" max="11" width="16.42578125" customWidth="1"/>
    <col min="12" max="12" width="46.7109375" customWidth="1"/>
    <col min="16" max="16" width="23.7109375" bestFit="1" customWidth="1"/>
    <col min="257" max="257" width="3.140625" bestFit="1"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3.140625" bestFit="1"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3.140625" bestFit="1"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3.140625" bestFit="1"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3.140625" bestFit="1"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3.140625" bestFit="1"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3.140625" bestFit="1"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3.140625" bestFit="1"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3.140625" bestFit="1"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3.140625" bestFit="1"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3.140625" bestFit="1"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3.140625" bestFit="1"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3.140625" bestFit="1"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3.140625" bestFit="1"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3.140625" bestFit="1"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3.140625" bestFit="1"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3.140625" bestFit="1"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3.140625" bestFit="1"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3.140625" bestFit="1"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3.140625" bestFit="1"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3.140625" bestFit="1"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3.140625" bestFit="1"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3.140625" bestFit="1"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3.140625" bestFit="1"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3.140625" bestFit="1"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3.140625" bestFit="1"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3.140625" bestFit="1"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3.140625" bestFit="1"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3.140625" bestFit="1"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3.140625" bestFit="1"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3.140625" bestFit="1"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3.140625" bestFit="1"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3.140625" bestFit="1"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3.140625" bestFit="1"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3.140625" bestFit="1"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3.140625" bestFit="1"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3.140625" bestFit="1"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3.140625" bestFit="1"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3.140625" bestFit="1"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3.140625" bestFit="1"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3.140625" bestFit="1"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3.140625" bestFit="1"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3.140625" bestFit="1"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3.140625" bestFit="1"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3.140625" bestFit="1"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3.140625" bestFit="1"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3.140625" bestFit="1"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3.140625" bestFit="1"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3.140625" bestFit="1"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3.140625" bestFit="1"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3.140625" bestFit="1"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3.140625" bestFit="1"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3.140625" bestFit="1"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3.140625" bestFit="1"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3.140625" bestFit="1"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3.140625" bestFit="1"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3.140625" bestFit="1"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3.140625" bestFit="1"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3.140625" bestFit="1"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3.140625" bestFit="1"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3.140625" bestFit="1"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3.140625" bestFit="1"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3.140625" bestFit="1"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58</v>
      </c>
      <c r="C2" s="164"/>
      <c r="D2" s="164"/>
      <c r="E2" s="164"/>
      <c r="F2" s="164"/>
      <c r="G2" s="164"/>
      <c r="H2" s="164"/>
      <c r="I2" s="164"/>
      <c r="J2" s="164"/>
      <c r="K2" s="164"/>
      <c r="L2" s="164"/>
    </row>
    <row r="3" spans="1:14" ht="18" x14ac:dyDescent="0.25">
      <c r="B3" s="93"/>
      <c r="C3" s="93"/>
      <c r="D3" s="43"/>
      <c r="E3" s="43"/>
      <c r="F3" s="43"/>
      <c r="G3" s="43"/>
      <c r="H3" s="43"/>
      <c r="I3" s="43"/>
      <c r="J3" s="43"/>
      <c r="K3" s="43"/>
      <c r="L3" s="43"/>
    </row>
    <row r="4" spans="1:14" ht="48" thickBot="1" x14ac:dyDescent="0.25">
      <c r="A4" s="2"/>
      <c r="B4" s="90" t="s">
        <v>0</v>
      </c>
      <c r="C4" s="87"/>
      <c r="D4" s="92" t="s">
        <v>57</v>
      </c>
      <c r="E4" s="91" t="s">
        <v>51</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40</v>
      </c>
      <c r="M5" s="1"/>
    </row>
    <row r="6" spans="1:14" ht="18" x14ac:dyDescent="0.25">
      <c r="A6" s="2"/>
      <c r="B6" s="85" t="s">
        <v>4</v>
      </c>
      <c r="C6" s="55"/>
      <c r="D6" s="26">
        <v>0.2</v>
      </c>
      <c r="E6" s="32">
        <v>0.18</v>
      </c>
      <c r="F6" s="6"/>
      <c r="G6" s="40">
        <v>0.18</v>
      </c>
      <c r="H6" s="7" t="s">
        <v>5</v>
      </c>
      <c r="I6" s="8">
        <f>G6+5%</f>
        <v>0.22999999999999998</v>
      </c>
      <c r="J6" s="6" t="s">
        <v>14</v>
      </c>
      <c r="K6" s="15">
        <f>G6-5%</f>
        <v>0.13</v>
      </c>
      <c r="L6" s="80" t="s">
        <v>41</v>
      </c>
    </row>
    <row r="7" spans="1:14" ht="15" x14ac:dyDescent="0.2">
      <c r="A7" s="2"/>
      <c r="B7" s="55"/>
      <c r="C7" s="55"/>
      <c r="D7" s="27"/>
      <c r="E7" s="32"/>
      <c r="F7" s="5"/>
      <c r="G7" s="5"/>
      <c r="H7" s="5"/>
      <c r="I7" s="5"/>
      <c r="J7" s="5"/>
      <c r="K7" s="5"/>
      <c r="L7" s="80"/>
    </row>
    <row r="8" spans="1:14" ht="18" x14ac:dyDescent="0.25">
      <c r="A8" s="2"/>
      <c r="B8" s="85" t="s">
        <v>6</v>
      </c>
      <c r="C8" s="55" t="s">
        <v>9</v>
      </c>
      <c r="D8" s="26">
        <v>0.25</v>
      </c>
      <c r="E8" s="32">
        <v>0.2</v>
      </c>
      <c r="F8" s="6"/>
      <c r="G8" s="40">
        <v>0.19</v>
      </c>
      <c r="H8" s="7" t="s">
        <v>7</v>
      </c>
      <c r="I8" s="8">
        <f>G8+6%</f>
        <v>0.25</v>
      </c>
      <c r="J8" s="6" t="s">
        <v>14</v>
      </c>
      <c r="K8" s="15">
        <f>G8-6%</f>
        <v>0.13</v>
      </c>
      <c r="L8" s="80" t="s">
        <v>33</v>
      </c>
    </row>
    <row r="9" spans="1:14" ht="15" x14ac:dyDescent="0.2">
      <c r="A9" s="2"/>
      <c r="B9" s="55"/>
      <c r="C9" s="55"/>
      <c r="D9" s="27"/>
      <c r="E9" s="32"/>
      <c r="F9" s="5"/>
      <c r="G9" s="5"/>
      <c r="H9" s="5"/>
      <c r="I9" s="5"/>
      <c r="J9" s="5"/>
      <c r="K9" s="5"/>
      <c r="L9" s="65" t="s">
        <v>32</v>
      </c>
    </row>
    <row r="10" spans="1:14" ht="18" x14ac:dyDescent="0.25">
      <c r="A10" s="2"/>
      <c r="B10" s="85" t="s">
        <v>8</v>
      </c>
      <c r="C10" s="55" t="s">
        <v>17</v>
      </c>
      <c r="D10" s="26">
        <v>0.45</v>
      </c>
      <c r="E10" s="32">
        <v>0.48</v>
      </c>
      <c r="F10" s="6"/>
      <c r="G10" s="40">
        <v>0.46</v>
      </c>
      <c r="H10" s="7" t="s">
        <v>7</v>
      </c>
      <c r="I10" s="8">
        <f>G10+6%</f>
        <v>0.52</v>
      </c>
      <c r="J10" s="6" t="s">
        <v>14</v>
      </c>
      <c r="K10" s="15">
        <f>G10-6%</f>
        <v>0.4</v>
      </c>
      <c r="L10" s="48"/>
    </row>
    <row r="11" spans="1:14" ht="15" x14ac:dyDescent="0.2">
      <c r="A11" s="2"/>
      <c r="B11" s="82"/>
      <c r="C11" s="82"/>
      <c r="D11" s="28"/>
      <c r="E11" s="135"/>
      <c r="F11" s="9"/>
      <c r="G11" s="9"/>
      <c r="H11" s="9"/>
      <c r="I11" s="16"/>
      <c r="J11" s="10"/>
      <c r="K11" s="17"/>
      <c r="L11" s="70" t="s">
        <v>49</v>
      </c>
    </row>
    <row r="12" spans="1:14" ht="15" x14ac:dyDescent="0.2">
      <c r="A12" s="2"/>
      <c r="B12" s="55"/>
      <c r="C12" s="55"/>
      <c r="D12" s="28"/>
      <c r="E12" s="135"/>
      <c r="F12" s="9"/>
      <c r="G12" s="9"/>
      <c r="H12" s="9"/>
      <c r="I12" s="16"/>
      <c r="J12" s="10"/>
      <c r="K12" s="17"/>
      <c r="L12" s="70" t="s">
        <v>50</v>
      </c>
    </row>
    <row r="13" spans="1:14" ht="15" x14ac:dyDescent="0.2">
      <c r="A13" s="2"/>
      <c r="B13" s="55" t="s">
        <v>27</v>
      </c>
      <c r="C13" s="55"/>
      <c r="D13" s="26">
        <v>7.0000000000000007E-2</v>
      </c>
      <c r="E13" s="32">
        <v>0.17</v>
      </c>
      <c r="F13" s="20"/>
      <c r="G13" s="10">
        <v>0.16</v>
      </c>
      <c r="H13" s="70" t="s">
        <v>29</v>
      </c>
      <c r="I13" s="16"/>
      <c r="J13" s="10"/>
      <c r="K13" s="17"/>
      <c r="L13" s="55"/>
    </row>
    <row r="14" spans="1:14" ht="15.75" customHeight="1" x14ac:dyDescent="0.2">
      <c r="A14" s="2"/>
      <c r="B14" s="49" t="s">
        <v>28</v>
      </c>
      <c r="C14" s="55"/>
      <c r="D14" s="29">
        <v>0.38</v>
      </c>
      <c r="E14" s="44">
        <v>0.31</v>
      </c>
      <c r="F14" s="20"/>
      <c r="G14" s="11">
        <v>0.3</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0.15</v>
      </c>
      <c r="E18" s="44">
        <v>0.12</v>
      </c>
      <c r="F18" s="24"/>
      <c r="G18" s="41">
        <v>0.12</v>
      </c>
      <c r="H18" s="23" t="s">
        <v>5</v>
      </c>
      <c r="I18" s="12">
        <f>G18+5%</f>
        <v>0.16999999999999998</v>
      </c>
      <c r="J18" s="13" t="s">
        <v>14</v>
      </c>
      <c r="K18" s="19">
        <f>G18-5%</f>
        <v>6.9999999999999993E-2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0.02</v>
      </c>
      <c r="F20" s="24"/>
      <c r="G20" s="41">
        <v>0.05</v>
      </c>
      <c r="H20" s="23" t="s">
        <v>5</v>
      </c>
      <c r="I20" s="12">
        <f>G20+5%</f>
        <v>0.1</v>
      </c>
      <c r="J20" s="13" t="s">
        <v>14</v>
      </c>
      <c r="K20" s="19">
        <f>G20-5%</f>
        <v>0</v>
      </c>
      <c r="L20" s="61" t="s">
        <v>16</v>
      </c>
    </row>
    <row r="21" spans="1:15" ht="15" x14ac:dyDescent="0.2">
      <c r="A21" s="2"/>
      <c r="B21" s="55"/>
      <c r="C21" s="55"/>
      <c r="D21" s="28"/>
      <c r="E21" s="37"/>
      <c r="F21" s="2"/>
      <c r="G21" s="2"/>
      <c r="H21" s="2"/>
      <c r="I21" s="2"/>
      <c r="J21" s="2"/>
      <c r="K21" s="2"/>
      <c r="L21" s="55"/>
    </row>
    <row r="22" spans="1:15" ht="18" x14ac:dyDescent="0.25">
      <c r="A22" s="2"/>
      <c r="B22" s="56" t="s">
        <v>12</v>
      </c>
      <c r="C22" s="55"/>
      <c r="D22" s="29">
        <f>D6+D8+D10+D16+D18+D20</f>
        <v>1.1000000000000001</v>
      </c>
      <c r="E22" s="39">
        <f>E6+E8+E10+E16+E18+E20</f>
        <v>1</v>
      </c>
      <c r="F22" s="2"/>
      <c r="G22" s="41">
        <f>G6+G8+G10+G16+G18+G20</f>
        <v>1</v>
      </c>
      <c r="H22" s="21"/>
      <c r="I22" s="21"/>
      <c r="J22" s="21"/>
      <c r="K22" s="21"/>
      <c r="L22" s="49"/>
    </row>
    <row r="23" spans="1:15" ht="15" x14ac:dyDescent="0.2">
      <c r="A23" s="2"/>
      <c r="B23" s="55"/>
      <c r="C23" s="55"/>
      <c r="D23" s="28"/>
      <c r="E23" s="38"/>
      <c r="F23" s="2"/>
      <c r="G23" s="2"/>
      <c r="H23" s="2"/>
      <c r="I23" s="2"/>
      <c r="J23" s="2"/>
      <c r="K23" s="2"/>
      <c r="L23" s="55"/>
    </row>
    <row r="24" spans="1:15" ht="18" x14ac:dyDescent="0.25">
      <c r="B24" s="56" t="s">
        <v>13</v>
      </c>
      <c r="C24" s="55"/>
      <c r="D24" s="30">
        <v>0.2</v>
      </c>
      <c r="E24" s="44">
        <v>0.2</v>
      </c>
      <c r="F24" s="24"/>
      <c r="G24" s="41">
        <v>0.2</v>
      </c>
      <c r="H24" s="23" t="s">
        <v>7</v>
      </c>
      <c r="I24" s="12">
        <f>G24+6%</f>
        <v>0.26</v>
      </c>
      <c r="J24" s="13" t="s">
        <v>14</v>
      </c>
      <c r="K24" s="14">
        <f>G24-6%</f>
        <v>0.14000000000000001</v>
      </c>
      <c r="L24" s="49"/>
    </row>
    <row r="25" spans="1:15" ht="20.25" customHeight="1" x14ac:dyDescent="0.2">
      <c r="B25" s="157" t="s">
        <v>42</v>
      </c>
      <c r="C25" s="55"/>
      <c r="D25" s="172">
        <v>2.5000000000000001E-3</v>
      </c>
      <c r="E25" s="149"/>
      <c r="F25" s="149"/>
      <c r="G25" s="172">
        <v>2.5000000000000001E-3</v>
      </c>
      <c r="H25" s="172"/>
      <c r="I25" s="172"/>
      <c r="J25" s="172"/>
      <c r="K25" s="172"/>
    </row>
    <row r="26" spans="1:15" ht="17.25" customHeight="1" x14ac:dyDescent="0.2">
      <c r="B26" s="158"/>
      <c r="D26" s="173"/>
      <c r="E26" s="150"/>
      <c r="F26" s="150"/>
      <c r="G26" s="173"/>
      <c r="H26" s="173"/>
      <c r="I26" s="173"/>
      <c r="J26" s="173"/>
      <c r="K26" s="173"/>
      <c r="L26" s="142"/>
    </row>
    <row r="27" spans="1:15" ht="18" x14ac:dyDescent="0.25">
      <c r="B27" s="96" t="s">
        <v>31</v>
      </c>
      <c r="M27" s="42"/>
      <c r="N27" s="46"/>
      <c r="O27" s="46"/>
    </row>
    <row r="28" spans="1:15" x14ac:dyDescent="0.2">
      <c r="B28" s="97" t="s">
        <v>36</v>
      </c>
    </row>
    <row r="29" spans="1:15" x14ac:dyDescent="0.2">
      <c r="B29" s="97" t="s">
        <v>35</v>
      </c>
    </row>
    <row r="30" spans="1:15" x14ac:dyDescent="0.2">
      <c r="B30" s="95"/>
    </row>
  </sheetData>
  <mergeCells count="5">
    <mergeCell ref="I4:K4"/>
    <mergeCell ref="B2:L2"/>
    <mergeCell ref="B25:B26"/>
    <mergeCell ref="D25:D26"/>
    <mergeCell ref="G25:K26"/>
  </mergeCell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9"/>
  <sheetViews>
    <sheetView showGridLines="0" rightToLeft="1" zoomScaleNormal="100" workbookViewId="0">
      <selection activeCell="G25" sqref="G25:K26"/>
    </sheetView>
  </sheetViews>
  <sheetFormatPr defaultRowHeight="12.75" x14ac:dyDescent="0.2"/>
  <cols>
    <col min="1" max="1" width="2.140625" customWidth="1"/>
    <col min="2" max="2" width="29.140625" style="48" customWidth="1"/>
    <col min="3" max="3" width="4.140625" style="48" customWidth="1"/>
    <col min="4" max="4" width="11.7109375"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56</v>
      </c>
      <c r="C2" s="164"/>
      <c r="D2" s="164"/>
      <c r="E2" s="164"/>
      <c r="F2" s="164"/>
      <c r="G2" s="164"/>
      <c r="H2" s="164"/>
      <c r="I2" s="164"/>
      <c r="J2" s="164"/>
      <c r="K2" s="164"/>
      <c r="L2" s="164"/>
    </row>
    <row r="3" spans="1:14" ht="18" x14ac:dyDescent="0.25">
      <c r="B3" s="93"/>
      <c r="C3" s="93"/>
      <c r="D3" s="43"/>
      <c r="E3" s="43"/>
      <c r="F3" s="43"/>
      <c r="G3" s="43"/>
      <c r="H3" s="43"/>
      <c r="I3" s="43"/>
      <c r="J3" s="43"/>
      <c r="K3" s="43"/>
      <c r="L3" s="43"/>
    </row>
    <row r="4" spans="1:14" ht="48" thickBot="1" x14ac:dyDescent="0.25">
      <c r="A4" s="2"/>
      <c r="B4" s="90" t="s">
        <v>0</v>
      </c>
      <c r="C4" s="87"/>
      <c r="D4" s="92" t="s">
        <v>47</v>
      </c>
      <c r="E4" s="91" t="s">
        <v>51</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40</v>
      </c>
      <c r="M5" s="1"/>
    </row>
    <row r="6" spans="1:14" ht="18" x14ac:dyDescent="0.25">
      <c r="A6" s="2"/>
      <c r="B6" s="85" t="s">
        <v>4</v>
      </c>
      <c r="C6" s="55"/>
      <c r="D6" s="26">
        <v>0.2</v>
      </c>
      <c r="E6" s="32">
        <v>0.16</v>
      </c>
      <c r="F6" s="6"/>
      <c r="G6" s="40">
        <v>0.14000000000000001</v>
      </c>
      <c r="H6" s="7" t="s">
        <v>5</v>
      </c>
      <c r="I6" s="8">
        <f>G6+5%</f>
        <v>0.19</v>
      </c>
      <c r="J6" s="6" t="s">
        <v>14</v>
      </c>
      <c r="K6" s="15">
        <f>G6-5%</f>
        <v>9.0000000000000011E-2</v>
      </c>
      <c r="L6" s="80" t="s">
        <v>41</v>
      </c>
    </row>
    <row r="7" spans="1:14" ht="15" x14ac:dyDescent="0.2">
      <c r="A7" s="2"/>
      <c r="B7" s="55"/>
      <c r="C7" s="55"/>
      <c r="D7" s="27"/>
      <c r="E7" s="32"/>
      <c r="F7" s="5"/>
      <c r="G7" s="5"/>
      <c r="H7" s="5"/>
      <c r="I7" s="5"/>
      <c r="J7" s="5"/>
      <c r="K7" s="5"/>
      <c r="L7" s="80"/>
    </row>
    <row r="8" spans="1:14" ht="18" x14ac:dyDescent="0.25">
      <c r="A8" s="2"/>
      <c r="B8" s="85" t="s">
        <v>6</v>
      </c>
      <c r="C8" s="55" t="s">
        <v>9</v>
      </c>
      <c r="D8" s="26">
        <v>0.2</v>
      </c>
      <c r="E8" s="32">
        <v>0.15</v>
      </c>
      <c r="F8" s="6"/>
      <c r="G8" s="40">
        <v>0.19</v>
      </c>
      <c r="H8" s="7" t="s">
        <v>7</v>
      </c>
      <c r="I8" s="8">
        <f>G8+6%</f>
        <v>0.25</v>
      </c>
      <c r="J8" s="6" t="s">
        <v>14</v>
      </c>
      <c r="K8" s="15">
        <f>G8-6%</f>
        <v>0.13</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0.4</v>
      </c>
      <c r="E10" s="32">
        <v>0.46</v>
      </c>
      <c r="F10" s="6"/>
      <c r="G10" s="40">
        <v>0.46</v>
      </c>
      <c r="H10" s="7" t="s">
        <v>7</v>
      </c>
      <c r="I10" s="8">
        <f>G10+6%</f>
        <v>0.52</v>
      </c>
      <c r="J10" s="6" t="s">
        <v>14</v>
      </c>
      <c r="K10" s="15">
        <f>G10-6%</f>
        <v>0.4</v>
      </c>
      <c r="L10" s="48"/>
    </row>
    <row r="11" spans="1:14" ht="15" x14ac:dyDescent="0.2">
      <c r="A11" s="2"/>
      <c r="B11" s="82"/>
      <c r="C11" s="82"/>
      <c r="D11" s="28"/>
      <c r="E11" s="34"/>
      <c r="F11" s="9"/>
      <c r="G11" s="9"/>
      <c r="H11" s="9"/>
      <c r="I11" s="16"/>
      <c r="J11" s="10"/>
      <c r="K11" s="17"/>
      <c r="L11" s="70" t="s">
        <v>49</v>
      </c>
    </row>
    <row r="12" spans="1:14" ht="15" x14ac:dyDescent="0.2">
      <c r="A12" s="2"/>
      <c r="B12" s="55"/>
      <c r="C12" s="55"/>
      <c r="D12" s="28"/>
      <c r="E12" s="34"/>
      <c r="F12" s="9"/>
      <c r="G12" s="9"/>
      <c r="H12" s="9"/>
      <c r="I12" s="16"/>
      <c r="J12" s="10"/>
      <c r="K12" s="17"/>
      <c r="L12" s="70" t="s">
        <v>50</v>
      </c>
    </row>
    <row r="13" spans="1:14" ht="15" x14ac:dyDescent="0.2">
      <c r="A13" s="2"/>
      <c r="B13" s="55" t="s">
        <v>27</v>
      </c>
      <c r="C13" s="55"/>
      <c r="D13" s="26">
        <v>0.06</v>
      </c>
      <c r="E13" s="32">
        <v>0.16</v>
      </c>
      <c r="F13" s="20"/>
      <c r="G13" s="10">
        <v>0.16</v>
      </c>
      <c r="H13" s="70" t="s">
        <v>29</v>
      </c>
      <c r="I13" s="16"/>
      <c r="J13" s="10"/>
      <c r="K13" s="17"/>
      <c r="L13" s="55"/>
    </row>
    <row r="14" spans="1:14" ht="15.75" customHeight="1" x14ac:dyDescent="0.2">
      <c r="A14" s="2"/>
      <c r="B14" s="49" t="s">
        <v>28</v>
      </c>
      <c r="C14" s="55"/>
      <c r="D14" s="29">
        <v>0.34</v>
      </c>
      <c r="E14" s="44">
        <v>0.3</v>
      </c>
      <c r="F14" s="20"/>
      <c r="G14" s="11">
        <v>0.3</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0.12</v>
      </c>
      <c r="E16" s="44">
        <v>0.14000000000000001</v>
      </c>
      <c r="F16" s="2"/>
      <c r="G16" s="41">
        <v>0.14000000000000001</v>
      </c>
      <c r="H16" s="23" t="s">
        <v>5</v>
      </c>
      <c r="I16" s="12">
        <f>15%</f>
        <v>0.15</v>
      </c>
      <c r="J16" s="13" t="s">
        <v>14</v>
      </c>
      <c r="K16" s="19">
        <f>G16-5%</f>
        <v>9.0000000000000011E-2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0.2</v>
      </c>
      <c r="E18" s="44">
        <v>0.18</v>
      </c>
      <c r="F18" s="24"/>
      <c r="G18" s="41">
        <v>0.19</v>
      </c>
      <c r="H18" s="23" t="s">
        <v>5</v>
      </c>
      <c r="I18" s="12">
        <f>G18+5%</f>
        <v>0.24</v>
      </c>
      <c r="J18" s="13" t="s">
        <v>14</v>
      </c>
      <c r="K18" s="19">
        <f>G18-5%</f>
        <v>0.14000000000000001</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0.03</v>
      </c>
      <c r="E20" s="44">
        <v>0</v>
      </c>
      <c r="F20" s="24"/>
      <c r="G20" s="41">
        <v>0.03</v>
      </c>
      <c r="H20" s="23" t="s">
        <v>5</v>
      </c>
      <c r="I20" s="12">
        <f>G20+5%</f>
        <v>0.08</v>
      </c>
      <c r="J20" s="13" t="s">
        <v>14</v>
      </c>
      <c r="K20" s="19">
        <f>0%</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1.1500000000000001</v>
      </c>
      <c r="E22" s="39">
        <f>E6+E8+E10+E16+E18+E20</f>
        <v>1.0900000000000001</v>
      </c>
      <c r="F22" s="2"/>
      <c r="G22" s="41">
        <f>G6+G8+G10+G16+G18+G20</f>
        <v>1.1500000000000001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0.37</v>
      </c>
      <c r="E24" s="44">
        <v>0.2</v>
      </c>
      <c r="F24" s="24"/>
      <c r="G24" s="41">
        <v>0.2</v>
      </c>
      <c r="H24" s="23" t="s">
        <v>7</v>
      </c>
      <c r="I24" s="12">
        <f>G24+6%</f>
        <v>0.26</v>
      </c>
      <c r="J24" s="13" t="s">
        <v>14</v>
      </c>
      <c r="K24" s="14">
        <f>G24-6%</f>
        <v>0.14000000000000001</v>
      </c>
      <c r="L24" s="49"/>
    </row>
    <row r="25" spans="1:15" ht="21.75" customHeight="1" x14ac:dyDescent="0.2">
      <c r="B25" s="157" t="s">
        <v>42</v>
      </c>
      <c r="C25" s="55"/>
      <c r="D25" s="152">
        <v>5.0000000000000001E-3</v>
      </c>
      <c r="E25" s="140"/>
      <c r="F25" s="140"/>
      <c r="G25" s="166">
        <v>5.0000000000000001E-3</v>
      </c>
      <c r="H25" s="166"/>
      <c r="I25" s="166"/>
      <c r="J25" s="166"/>
      <c r="K25" s="166"/>
    </row>
    <row r="26" spans="1:15" ht="18.75" customHeight="1" x14ac:dyDescent="0.2">
      <c r="B26" s="158"/>
      <c r="D26" s="151"/>
      <c r="E26" s="141"/>
      <c r="F26" s="141"/>
      <c r="G26" s="167"/>
      <c r="H26" s="167"/>
      <c r="I26" s="167"/>
      <c r="J26" s="167"/>
      <c r="K26" s="167"/>
      <c r="L26" s="142"/>
    </row>
    <row r="27" spans="1:15" ht="18" x14ac:dyDescent="0.25">
      <c r="B27" s="96" t="s">
        <v>31</v>
      </c>
      <c r="M27" s="42"/>
      <c r="N27" s="46"/>
      <c r="O27" s="46"/>
    </row>
    <row r="28" spans="1:15" x14ac:dyDescent="0.2">
      <c r="B28" s="97" t="s">
        <v>37</v>
      </c>
    </row>
    <row r="29" spans="1:15" x14ac:dyDescent="0.2">
      <c r="B29" s="97" t="s">
        <v>35</v>
      </c>
    </row>
  </sheetData>
  <mergeCells count="4">
    <mergeCell ref="I4:K4"/>
    <mergeCell ref="B2:L2"/>
    <mergeCell ref="B25:B26"/>
    <mergeCell ref="G25:K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66B90-43F1-4954-A9A8-A5288B6DD376}">
  <sheetPr>
    <pageSetUpPr fitToPage="1"/>
  </sheetPr>
  <dimension ref="A2:O30"/>
  <sheetViews>
    <sheetView showGridLines="0" rightToLeft="1" zoomScaleNormal="100" workbookViewId="0">
      <selection activeCell="B2" sqref="B2:L2"/>
    </sheetView>
  </sheetViews>
  <sheetFormatPr defaultRowHeight="12.75" x14ac:dyDescent="0.2"/>
  <cols>
    <col min="1" max="1" width="2.140625" customWidth="1"/>
    <col min="2" max="2" width="29.140625" style="48" customWidth="1"/>
    <col min="3" max="3" width="4.140625" style="48" customWidth="1"/>
    <col min="4" max="4" width="11"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55</v>
      </c>
      <c r="C2" s="164"/>
      <c r="D2" s="164"/>
      <c r="E2" s="164"/>
      <c r="F2" s="164"/>
      <c r="G2" s="164"/>
      <c r="H2" s="164"/>
      <c r="I2" s="164"/>
      <c r="J2" s="164"/>
      <c r="K2" s="164"/>
      <c r="L2" s="164"/>
    </row>
    <row r="3" spans="1:14" ht="18" x14ac:dyDescent="0.25">
      <c r="B3" s="93"/>
      <c r="C3" s="93"/>
      <c r="D3" s="93"/>
      <c r="E3" s="43"/>
      <c r="F3" s="43"/>
      <c r="G3" s="43"/>
      <c r="H3" s="43"/>
      <c r="I3" s="43"/>
      <c r="J3" s="43"/>
      <c r="K3" s="43"/>
      <c r="L3" s="43"/>
    </row>
    <row r="4" spans="1:14" ht="48" thickBot="1" x14ac:dyDescent="0.25">
      <c r="A4" s="2"/>
      <c r="B4" s="90" t="s">
        <v>0</v>
      </c>
      <c r="C4" s="87"/>
      <c r="D4" s="92" t="s">
        <v>47</v>
      </c>
      <c r="E4" s="91" t="s">
        <v>51</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40</v>
      </c>
      <c r="M5" s="1"/>
    </row>
    <row r="6" spans="1:14" ht="18" x14ac:dyDescent="0.25">
      <c r="A6" s="2"/>
      <c r="B6" s="85" t="s">
        <v>4</v>
      </c>
      <c r="C6" s="55"/>
      <c r="D6" s="26">
        <v>0.05</v>
      </c>
      <c r="E6" s="32">
        <v>0</v>
      </c>
      <c r="F6" s="6"/>
      <c r="G6" s="40">
        <v>0.05</v>
      </c>
      <c r="H6" s="7" t="s">
        <v>5</v>
      </c>
      <c r="I6" s="8">
        <f>G6+5%</f>
        <v>0.1</v>
      </c>
      <c r="J6" s="6" t="s">
        <v>14</v>
      </c>
      <c r="K6" s="15">
        <f>G6-5%</f>
        <v>0</v>
      </c>
      <c r="L6" s="80" t="s">
        <v>41</v>
      </c>
    </row>
    <row r="7" spans="1:14" ht="15" x14ac:dyDescent="0.2">
      <c r="A7" s="2"/>
      <c r="B7" s="55"/>
      <c r="C7" s="55"/>
      <c r="D7" s="27"/>
      <c r="E7" s="32"/>
      <c r="F7" s="5"/>
      <c r="G7" s="5"/>
      <c r="H7" s="5"/>
      <c r="I7" s="5"/>
      <c r="J7" s="5"/>
      <c r="K7" s="5"/>
      <c r="L7" s="80"/>
    </row>
    <row r="8" spans="1:14" ht="18" x14ac:dyDescent="0.25">
      <c r="A8" s="2"/>
      <c r="B8" s="85" t="s">
        <v>6</v>
      </c>
      <c r="C8" s="55" t="s">
        <v>9</v>
      </c>
      <c r="D8" s="26">
        <v>0.11</v>
      </c>
      <c r="E8" s="32">
        <v>0.06</v>
      </c>
      <c r="F8" s="6"/>
      <c r="G8" s="40">
        <v>0</v>
      </c>
      <c r="H8" s="7" t="s">
        <v>7</v>
      </c>
      <c r="I8" s="8">
        <f>G8+6%</f>
        <v>0.06</v>
      </c>
      <c r="J8" s="6" t="s">
        <v>14</v>
      </c>
      <c r="K8" s="15">
        <v>0</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0.95</v>
      </c>
      <c r="F10" s="6"/>
      <c r="G10" s="40">
        <v>0.95</v>
      </c>
      <c r="H10" s="7" t="s">
        <v>7</v>
      </c>
      <c r="I10" s="8">
        <f>G10+5%</f>
        <v>1</v>
      </c>
      <c r="J10" s="6" t="s">
        <v>14</v>
      </c>
      <c r="K10" s="15">
        <f>G10-6%</f>
        <v>0.8899999999999999</v>
      </c>
      <c r="L10" s="48"/>
    </row>
    <row r="11" spans="1:14" ht="15" x14ac:dyDescent="0.2">
      <c r="A11" s="2"/>
      <c r="B11" s="82"/>
      <c r="C11" s="82"/>
      <c r="D11" s="28"/>
      <c r="E11" s="34"/>
      <c r="F11" s="9"/>
      <c r="G11" s="9"/>
      <c r="H11" s="9"/>
      <c r="I11" s="16"/>
      <c r="J11" s="10"/>
      <c r="K11" s="17"/>
      <c r="L11" s="70" t="s">
        <v>49</v>
      </c>
    </row>
    <row r="12" spans="1:14" ht="15" x14ac:dyDescent="0.2">
      <c r="A12" s="2"/>
      <c r="B12" s="55"/>
      <c r="C12" s="55"/>
      <c r="D12" s="28"/>
      <c r="E12" s="34"/>
      <c r="F12" s="9"/>
      <c r="G12" s="9"/>
      <c r="H12" s="9"/>
      <c r="I12" s="16"/>
      <c r="J12" s="10"/>
      <c r="K12" s="17"/>
      <c r="L12" s="70" t="s">
        <v>50</v>
      </c>
    </row>
    <row r="13" spans="1:14" ht="15" x14ac:dyDescent="0.2">
      <c r="A13" s="2"/>
      <c r="B13" s="55" t="s">
        <v>27</v>
      </c>
      <c r="C13" s="55"/>
      <c r="D13" s="26">
        <v>0.14000000000000001</v>
      </c>
      <c r="E13" s="32">
        <v>0.32</v>
      </c>
      <c r="F13" s="20"/>
      <c r="G13" s="10">
        <v>0.33</v>
      </c>
      <c r="H13" s="70" t="s">
        <v>29</v>
      </c>
      <c r="I13" s="16"/>
      <c r="J13" s="10"/>
      <c r="K13" s="17"/>
      <c r="L13" s="55"/>
    </row>
    <row r="14" spans="1:14" ht="15.75" customHeight="1" x14ac:dyDescent="0.2">
      <c r="A14" s="2"/>
      <c r="B14" s="49" t="s">
        <v>28</v>
      </c>
      <c r="C14" s="55"/>
      <c r="D14" s="29">
        <v>0.8</v>
      </c>
      <c r="E14" s="44">
        <v>0.63</v>
      </c>
      <c r="F14" s="20"/>
      <c r="G14" s="11">
        <v>0.62</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0.01</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0.03</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1.05</v>
      </c>
      <c r="F22" s="2"/>
      <c r="G22" s="41">
        <f>G6+G8+G10+G16+G18+G20</f>
        <v>1.1000000000000001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v>
      </c>
      <c r="E24" s="44">
        <v>0.3</v>
      </c>
      <c r="F24" s="24"/>
      <c r="G24" s="41">
        <v>0.3</v>
      </c>
      <c r="H24" s="23" t="s">
        <v>7</v>
      </c>
      <c r="I24" s="12">
        <f>G24+6%</f>
        <v>0.36</v>
      </c>
      <c r="J24" s="13" t="s">
        <v>14</v>
      </c>
      <c r="K24" s="14">
        <f>G24-6%</f>
        <v>0.24</v>
      </c>
      <c r="L24" s="49"/>
    </row>
    <row r="25" spans="1:15" ht="18.75" customHeight="1" x14ac:dyDescent="0.2">
      <c r="B25" s="157" t="s">
        <v>42</v>
      </c>
      <c r="C25" s="55"/>
      <c r="D25" s="166">
        <v>2.5000000000000001E-3</v>
      </c>
      <c r="E25" s="171">
        <v>2.5000000000000001E-3</v>
      </c>
      <c r="F25" s="171"/>
      <c r="G25" s="171"/>
      <c r="H25" s="171"/>
      <c r="I25" s="171"/>
      <c r="J25" s="171"/>
      <c r="K25" s="171"/>
      <c r="L25" s="140"/>
    </row>
    <row r="26" spans="1:15" ht="18.75" customHeight="1" x14ac:dyDescent="0.2">
      <c r="B26" s="158"/>
      <c r="D26" s="167"/>
      <c r="E26" s="167"/>
      <c r="F26" s="167"/>
      <c r="G26" s="167"/>
      <c r="H26" s="167"/>
      <c r="I26" s="167"/>
      <c r="J26" s="167"/>
      <c r="K26" s="167"/>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sheetData>
  <mergeCells count="5">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6E16-968A-475E-8B30-1890CA4D6916}">
  <sheetPr>
    <pageSetUpPr fitToPage="1"/>
  </sheetPr>
  <dimension ref="A2:N278"/>
  <sheetViews>
    <sheetView rightToLeft="1" topLeftCell="A6" workbookViewId="0">
      <selection activeCell="K16" sqref="K16"/>
    </sheetView>
  </sheetViews>
  <sheetFormatPr defaultRowHeight="12.75" x14ac:dyDescent="0.2"/>
  <cols>
    <col min="1" max="1" width="4.42578125" style="99" customWidth="1"/>
    <col min="2" max="2" width="29.140625" style="99" customWidth="1"/>
    <col min="3" max="3" width="4.140625" style="99" customWidth="1"/>
    <col min="4" max="4" width="11.7109375" customWidth="1"/>
    <col min="5" max="5" width="12.85546875" customWidth="1"/>
    <col min="6" max="6" width="2.42578125" style="99" customWidth="1"/>
    <col min="7" max="7" width="17" style="99" customWidth="1"/>
    <col min="8" max="8" width="14.28515625" style="99" bestFit="1" customWidth="1"/>
    <col min="9" max="9" width="9" style="99" bestFit="1" customWidth="1"/>
    <col min="10" max="10" width="2" style="99" customWidth="1"/>
    <col min="11" max="11" width="20" style="99" customWidth="1"/>
    <col min="12" max="12" width="47.28515625" style="99" bestFit="1" customWidth="1"/>
    <col min="13" max="13" width="18.5703125" style="99" customWidth="1"/>
    <col min="14" max="14" width="24.140625" style="99" customWidth="1"/>
    <col min="15" max="15" width="18.5703125" style="99" customWidth="1"/>
    <col min="16" max="16384" width="9.140625" style="99"/>
  </cols>
  <sheetData>
    <row r="2" spans="1:14" ht="18" x14ac:dyDescent="0.25">
      <c r="A2" s="98"/>
      <c r="B2" s="174" t="s">
        <v>54</v>
      </c>
      <c r="C2" s="174"/>
      <c r="D2" s="174"/>
      <c r="E2" s="174"/>
      <c r="F2" s="174"/>
      <c r="G2" s="174"/>
      <c r="H2" s="174"/>
      <c r="I2" s="174"/>
      <c r="J2" s="174"/>
      <c r="K2" s="174"/>
      <c r="L2" s="174"/>
    </row>
    <row r="3" spans="1:14" ht="18" x14ac:dyDescent="0.25">
      <c r="A3" s="98"/>
      <c r="B3" s="100"/>
      <c r="C3" s="100"/>
      <c r="D3" s="43"/>
      <c r="E3" s="43"/>
      <c r="F3" s="100"/>
      <c r="G3" s="100"/>
      <c r="H3" s="100"/>
      <c r="I3" s="100"/>
      <c r="J3" s="100"/>
      <c r="K3" s="100"/>
      <c r="L3" s="100"/>
    </row>
    <row r="4" spans="1:14" ht="47.25" x14ac:dyDescent="0.2">
      <c r="A4" s="98"/>
      <c r="B4" s="137" t="s">
        <v>0</v>
      </c>
      <c r="C4" s="101"/>
      <c r="D4" s="138" t="s">
        <v>47</v>
      </c>
      <c r="E4" s="139" t="s">
        <v>51</v>
      </c>
      <c r="F4" s="101"/>
      <c r="G4" s="137" t="s">
        <v>48</v>
      </c>
      <c r="H4" s="137" t="s">
        <v>1</v>
      </c>
      <c r="I4" s="175" t="s">
        <v>2</v>
      </c>
      <c r="J4" s="175"/>
      <c r="K4" s="175"/>
      <c r="L4" s="122" t="s">
        <v>3</v>
      </c>
      <c r="M4" s="102"/>
      <c r="N4" s="102"/>
    </row>
    <row r="5" spans="1:14" ht="15.75" x14ac:dyDescent="0.2">
      <c r="A5" s="98"/>
      <c r="B5" s="137"/>
      <c r="C5" s="137"/>
      <c r="D5" s="138"/>
      <c r="E5" s="139"/>
      <c r="F5" s="137"/>
      <c r="G5" s="137"/>
      <c r="H5" s="137"/>
      <c r="I5" s="137"/>
      <c r="J5" s="137"/>
      <c r="K5" s="137"/>
      <c r="L5" s="101"/>
      <c r="M5" s="102"/>
      <c r="N5" s="102"/>
    </row>
    <row r="6" spans="1:14" ht="18" x14ac:dyDescent="0.25">
      <c r="A6" s="98"/>
      <c r="B6" s="103" t="s">
        <v>4</v>
      </c>
      <c r="C6" s="98"/>
      <c r="D6" s="26">
        <v>0.2</v>
      </c>
      <c r="E6" s="32">
        <v>0.17</v>
      </c>
      <c r="F6" s="104"/>
      <c r="G6" s="105">
        <v>0.2</v>
      </c>
      <c r="H6" s="106" t="s">
        <v>5</v>
      </c>
      <c r="I6" s="107">
        <f>G6+5%</f>
        <v>0.25</v>
      </c>
      <c r="J6" s="104" t="s">
        <v>14</v>
      </c>
      <c r="K6" s="108">
        <f>G6-5%</f>
        <v>0.15000000000000002</v>
      </c>
      <c r="L6" s="80" t="s">
        <v>40</v>
      </c>
    </row>
    <row r="7" spans="1:14" ht="15" x14ac:dyDescent="0.2">
      <c r="A7" s="98"/>
      <c r="B7" s="98"/>
      <c r="C7" s="98"/>
      <c r="D7" s="27"/>
      <c r="E7" s="32"/>
      <c r="F7" s="109"/>
      <c r="G7" s="109"/>
      <c r="H7" s="109"/>
      <c r="I7" s="109"/>
      <c r="J7" s="109"/>
      <c r="K7" s="109"/>
      <c r="L7" s="80" t="s">
        <v>41</v>
      </c>
    </row>
    <row r="8" spans="1:14" ht="18" x14ac:dyDescent="0.25">
      <c r="A8" s="98"/>
      <c r="B8" s="103" t="s">
        <v>6</v>
      </c>
      <c r="C8" s="98" t="s">
        <v>9</v>
      </c>
      <c r="D8" s="26">
        <v>0.25</v>
      </c>
      <c r="E8" s="32">
        <v>0.2</v>
      </c>
      <c r="F8" s="104"/>
      <c r="G8" s="105">
        <v>0.25</v>
      </c>
      <c r="H8" s="106" t="s">
        <v>7</v>
      </c>
      <c r="I8" s="107">
        <f>G8+6%</f>
        <v>0.31</v>
      </c>
      <c r="J8" s="104" t="s">
        <v>14</v>
      </c>
      <c r="K8" s="108">
        <f>G8-6%</f>
        <v>0.19</v>
      </c>
      <c r="L8" s="109" t="s">
        <v>33</v>
      </c>
    </row>
    <row r="9" spans="1:14" ht="15" x14ac:dyDescent="0.2">
      <c r="A9" s="98"/>
      <c r="B9" s="98"/>
      <c r="C9" s="98"/>
      <c r="D9" s="27"/>
      <c r="E9" s="32"/>
      <c r="F9" s="109"/>
      <c r="G9" s="109"/>
      <c r="H9" s="109"/>
      <c r="I9" s="109"/>
      <c r="J9" s="109"/>
      <c r="K9" s="109"/>
      <c r="L9" s="65" t="s">
        <v>32</v>
      </c>
    </row>
    <row r="10" spans="1:14" ht="18" x14ac:dyDescent="0.25">
      <c r="A10" s="98"/>
      <c r="B10" s="103" t="s">
        <v>8</v>
      </c>
      <c r="C10" s="98" t="s">
        <v>17</v>
      </c>
      <c r="D10" s="26">
        <v>0.45</v>
      </c>
      <c r="E10" s="32">
        <v>0.45</v>
      </c>
      <c r="F10" s="104"/>
      <c r="G10" s="105">
        <v>0.46</v>
      </c>
      <c r="H10" s="106" t="s">
        <v>7</v>
      </c>
      <c r="I10" s="107">
        <f>G10+6%</f>
        <v>0.52</v>
      </c>
      <c r="J10" s="104" t="s">
        <v>14</v>
      </c>
      <c r="K10" s="108">
        <f>G10-6%</f>
        <v>0.4</v>
      </c>
    </row>
    <row r="11" spans="1:14" ht="15" x14ac:dyDescent="0.2">
      <c r="A11" s="98"/>
      <c r="B11" s="110"/>
      <c r="C11" s="110"/>
      <c r="D11" s="28"/>
      <c r="E11" s="135"/>
      <c r="F11" s="109"/>
      <c r="G11" s="109"/>
      <c r="H11" s="109"/>
      <c r="I11" s="107"/>
      <c r="J11" s="104"/>
      <c r="K11" s="108"/>
      <c r="L11" s="106" t="s">
        <v>49</v>
      </c>
    </row>
    <row r="12" spans="1:14" ht="15" x14ac:dyDescent="0.2">
      <c r="A12" s="98"/>
      <c r="B12" s="98"/>
      <c r="C12" s="98"/>
      <c r="D12" s="28"/>
      <c r="E12" s="135"/>
      <c r="F12" s="111"/>
      <c r="G12" s="111"/>
      <c r="H12" s="111"/>
      <c r="I12" s="112"/>
      <c r="J12" s="113"/>
      <c r="K12" s="114"/>
      <c r="L12" s="106" t="s">
        <v>50</v>
      </c>
    </row>
    <row r="13" spans="1:14" ht="15" x14ac:dyDescent="0.2">
      <c r="A13" s="98"/>
      <c r="B13" s="98" t="s">
        <v>27</v>
      </c>
      <c r="C13" s="98"/>
      <c r="D13" s="26">
        <v>7.0000000000000007E-2</v>
      </c>
      <c r="E13" s="32">
        <v>0.17</v>
      </c>
      <c r="F13" s="115"/>
      <c r="G13" s="113">
        <v>0.16</v>
      </c>
      <c r="H13" s="106" t="s">
        <v>29</v>
      </c>
      <c r="I13" s="112"/>
      <c r="J13" s="113"/>
      <c r="K13" s="114"/>
      <c r="L13" s="98"/>
    </row>
    <row r="14" spans="1:14" ht="15.75" customHeight="1" x14ac:dyDescent="0.2">
      <c r="A14" s="98"/>
      <c r="B14" s="98" t="s">
        <v>28</v>
      </c>
      <c r="C14" s="98"/>
      <c r="D14" s="26">
        <v>0.38</v>
      </c>
      <c r="E14" s="32">
        <v>0.28000000000000003</v>
      </c>
      <c r="F14" s="115"/>
      <c r="G14" s="113">
        <v>0.3</v>
      </c>
      <c r="H14" s="106" t="s">
        <v>29</v>
      </c>
      <c r="I14" s="112"/>
      <c r="J14" s="113"/>
      <c r="K14" s="114"/>
      <c r="L14" s="98"/>
    </row>
    <row r="15" spans="1:14" ht="15" x14ac:dyDescent="0.2">
      <c r="A15" s="98"/>
      <c r="B15" s="98"/>
      <c r="C15" s="98"/>
      <c r="D15" s="29"/>
      <c r="E15" s="133"/>
      <c r="F15" s="116"/>
      <c r="G15" s="98"/>
      <c r="H15" s="98"/>
      <c r="I15" s="98"/>
      <c r="J15" s="98"/>
      <c r="K15" s="98"/>
      <c r="L15" s="98"/>
    </row>
    <row r="16" spans="1:14" ht="15" x14ac:dyDescent="0.2">
      <c r="B16" s="132"/>
      <c r="D16" s="28"/>
      <c r="E16" s="136"/>
      <c r="G16" s="132"/>
      <c r="H16" s="132"/>
      <c r="I16" s="132"/>
      <c r="J16" s="132"/>
      <c r="K16" s="132"/>
      <c r="L16" s="132"/>
    </row>
    <row r="17" spans="1:13" ht="18" x14ac:dyDescent="0.25">
      <c r="A17" s="98"/>
      <c r="B17" s="130" t="s">
        <v>10</v>
      </c>
      <c r="C17" s="98"/>
      <c r="D17" s="29">
        <v>0.1</v>
      </c>
      <c r="E17" s="44">
        <v>0.13</v>
      </c>
      <c r="F17" s="98"/>
      <c r="G17" s="123">
        <v>0.12</v>
      </c>
      <c r="H17" s="126" t="s">
        <v>5</v>
      </c>
      <c r="I17" s="129">
        <f>G17+5%</f>
        <v>0.16999999999999998</v>
      </c>
      <c r="J17" s="127" t="s">
        <v>14</v>
      </c>
      <c r="K17" s="128">
        <f>G17-5%</f>
        <v>6.9999999999999993E-2</v>
      </c>
      <c r="L17" s="124" t="s">
        <v>15</v>
      </c>
    </row>
    <row r="18" spans="1:13" ht="15" x14ac:dyDescent="0.2">
      <c r="A18" s="98"/>
      <c r="B18" s="98"/>
      <c r="C18" s="98"/>
      <c r="D18" s="28"/>
      <c r="E18" s="37"/>
      <c r="F18" s="98"/>
      <c r="G18" s="98"/>
      <c r="H18" s="98"/>
      <c r="I18" s="98"/>
      <c r="J18" s="98"/>
      <c r="K18" s="98"/>
      <c r="L18" s="65"/>
      <c r="M18" s="63"/>
    </row>
    <row r="19" spans="1:13" ht="18" x14ac:dyDescent="0.25">
      <c r="A19" s="98"/>
      <c r="B19" s="130" t="s">
        <v>11</v>
      </c>
      <c r="C19" s="98" t="s">
        <v>30</v>
      </c>
      <c r="D19" s="29">
        <v>0.05</v>
      </c>
      <c r="E19" s="44">
        <v>0.03</v>
      </c>
      <c r="F19" s="117"/>
      <c r="G19" s="123">
        <v>0.02</v>
      </c>
      <c r="H19" s="126" t="s">
        <v>5</v>
      </c>
      <c r="I19" s="129">
        <f>G19+5%</f>
        <v>7.0000000000000007E-2</v>
      </c>
      <c r="J19" s="127" t="s">
        <v>14</v>
      </c>
      <c r="K19" s="128">
        <f>0%-0%</f>
        <v>0</v>
      </c>
      <c r="L19" s="64" t="s">
        <v>34</v>
      </c>
      <c r="M19" s="63"/>
    </row>
    <row r="20" spans="1:13" ht="15" x14ac:dyDescent="0.2">
      <c r="A20" s="98"/>
      <c r="B20" s="98"/>
      <c r="C20" s="98"/>
      <c r="D20" s="28"/>
      <c r="E20" s="37"/>
      <c r="F20" s="98"/>
      <c r="G20" s="98"/>
      <c r="H20" s="98"/>
      <c r="I20" s="98"/>
      <c r="J20" s="98"/>
      <c r="K20" s="98"/>
    </row>
    <row r="21" spans="1:13" ht="18" x14ac:dyDescent="0.25">
      <c r="A21" s="98"/>
      <c r="B21" s="130" t="s">
        <v>26</v>
      </c>
      <c r="C21" s="98"/>
      <c r="D21" s="29">
        <v>0.05</v>
      </c>
      <c r="E21" s="44">
        <v>0.03</v>
      </c>
      <c r="F21" s="117"/>
      <c r="G21" s="123">
        <v>0.03</v>
      </c>
      <c r="H21" s="126" t="s">
        <v>5</v>
      </c>
      <c r="I21" s="129">
        <f>G21+5%</f>
        <v>0.08</v>
      </c>
      <c r="J21" s="127" t="s">
        <v>14</v>
      </c>
      <c r="K21" s="128">
        <v>0</v>
      </c>
      <c r="L21" s="124" t="s">
        <v>16</v>
      </c>
    </row>
    <row r="22" spans="1:13" ht="15" x14ac:dyDescent="0.2">
      <c r="A22" s="98"/>
      <c r="B22" s="98"/>
      <c r="C22" s="98"/>
      <c r="D22" s="28"/>
      <c r="E22" s="37"/>
      <c r="F22" s="98"/>
      <c r="G22" s="98"/>
      <c r="H22" s="98"/>
      <c r="I22" s="98"/>
      <c r="J22" s="98"/>
      <c r="K22" s="98"/>
      <c r="L22" s="98"/>
    </row>
    <row r="23" spans="1:13" ht="18" x14ac:dyDescent="0.25">
      <c r="A23" s="98"/>
      <c r="B23" s="130" t="s">
        <v>12</v>
      </c>
      <c r="C23" s="98"/>
      <c r="D23" s="29">
        <f>D6+D8+D10+D17+D19+D21</f>
        <v>1.1000000000000001</v>
      </c>
      <c r="E23" s="39">
        <f>E6+E8+E10+E17+E19+E21</f>
        <v>1.01</v>
      </c>
      <c r="F23" s="98"/>
      <c r="G23" s="123">
        <f>G6+G8+G10+G17+G19+G21</f>
        <v>1.08</v>
      </c>
      <c r="H23" s="125"/>
      <c r="I23" s="125"/>
      <c r="J23" s="125"/>
      <c r="K23" s="125"/>
      <c r="L23" s="125"/>
    </row>
    <row r="24" spans="1:13" ht="15" x14ac:dyDescent="0.2">
      <c r="A24" s="98"/>
      <c r="B24" s="98"/>
      <c r="C24" s="98"/>
      <c r="D24" s="28"/>
      <c r="E24" s="37"/>
      <c r="F24" s="98"/>
      <c r="G24" s="98"/>
      <c r="H24" s="98"/>
      <c r="I24" s="98"/>
      <c r="J24" s="98"/>
      <c r="K24" s="98"/>
      <c r="L24" s="98"/>
    </row>
    <row r="25" spans="1:13" ht="18" x14ac:dyDescent="0.25">
      <c r="A25" s="98"/>
      <c r="B25" s="130" t="s">
        <v>13</v>
      </c>
      <c r="D25" s="30">
        <v>0.2</v>
      </c>
      <c r="E25" s="44">
        <v>0.2</v>
      </c>
      <c r="G25" s="123">
        <v>0.2</v>
      </c>
      <c r="H25" s="126" t="s">
        <v>7</v>
      </c>
      <c r="I25" s="129">
        <f>G25+6%</f>
        <v>0.26</v>
      </c>
      <c r="J25" s="127" t="s">
        <v>14</v>
      </c>
      <c r="K25" s="131">
        <f>G25-6%</f>
        <v>0.14000000000000001</v>
      </c>
      <c r="L25" s="125"/>
    </row>
    <row r="26" spans="1:13" ht="15" customHeight="1" x14ac:dyDescent="0.2">
      <c r="A26" s="98"/>
      <c r="B26" s="157" t="s">
        <v>42</v>
      </c>
      <c r="D26" s="166">
        <v>2.5000000000000001E-3</v>
      </c>
      <c r="E26" s="171"/>
      <c r="F26" s="171"/>
      <c r="G26" s="166">
        <v>2.5000000000000001E-3</v>
      </c>
      <c r="H26" s="166"/>
      <c r="I26" s="166"/>
      <c r="J26" s="166"/>
      <c r="K26" s="166"/>
      <c r="L26" s="98"/>
    </row>
    <row r="27" spans="1:13" ht="20.25" customHeight="1" x14ac:dyDescent="0.2">
      <c r="A27" s="98"/>
      <c r="B27" s="158"/>
      <c r="D27" s="167"/>
      <c r="E27" s="167"/>
      <c r="F27" s="167"/>
      <c r="G27" s="167"/>
      <c r="H27" s="167"/>
      <c r="I27" s="167"/>
      <c r="J27" s="167"/>
      <c r="K27" s="167"/>
      <c r="L27" s="125"/>
    </row>
    <row r="28" spans="1:13" x14ac:dyDescent="0.2">
      <c r="D28" s="99"/>
      <c r="E28" s="99"/>
      <c r="J28" s="118"/>
    </row>
    <row r="29" spans="1:13" x14ac:dyDescent="0.2">
      <c r="B29" s="119" t="s">
        <v>31</v>
      </c>
      <c r="D29" s="99"/>
      <c r="E29" s="99"/>
      <c r="J29" s="118"/>
    </row>
    <row r="30" spans="1:13" x14ac:dyDescent="0.2">
      <c r="B30" s="120" t="s">
        <v>39</v>
      </c>
      <c r="D30" s="99"/>
      <c r="E30" s="99"/>
      <c r="J30" s="118"/>
    </row>
    <row r="31" spans="1:13" x14ac:dyDescent="0.2">
      <c r="B31" s="120" t="s">
        <v>35</v>
      </c>
      <c r="D31" s="99"/>
      <c r="E31" s="99"/>
      <c r="J31" s="118"/>
    </row>
    <row r="32" spans="1:13" x14ac:dyDescent="0.2">
      <c r="B32" s="121"/>
      <c r="D32" s="99"/>
      <c r="E32" s="99"/>
    </row>
    <row r="33" s="99" customFormat="1" x14ac:dyDescent="0.2"/>
    <row r="34" s="99" customFormat="1" x14ac:dyDescent="0.2"/>
    <row r="35" s="99" customFormat="1" x14ac:dyDescent="0.2"/>
    <row r="36" s="99" customFormat="1" x14ac:dyDescent="0.2"/>
    <row r="37" s="99" customFormat="1" x14ac:dyDescent="0.2"/>
    <row r="38" s="99" customFormat="1" x14ac:dyDescent="0.2"/>
    <row r="39" s="99" customFormat="1" x14ac:dyDescent="0.2"/>
    <row r="40" s="99" customFormat="1" x14ac:dyDescent="0.2"/>
    <row r="41" s="99" customFormat="1" x14ac:dyDescent="0.2"/>
    <row r="42" s="99" customFormat="1" x14ac:dyDescent="0.2"/>
    <row r="43" s="99" customFormat="1" x14ac:dyDescent="0.2"/>
    <row r="44" s="99" customFormat="1" x14ac:dyDescent="0.2"/>
    <row r="45" s="99" customFormat="1" x14ac:dyDescent="0.2"/>
    <row r="46" s="99" customFormat="1" x14ac:dyDescent="0.2"/>
    <row r="47" s="99" customFormat="1" x14ac:dyDescent="0.2"/>
    <row r="48" s="99" customFormat="1" x14ac:dyDescent="0.2"/>
    <row r="49" s="99" customFormat="1" x14ac:dyDescent="0.2"/>
    <row r="50" s="99" customFormat="1" x14ac:dyDescent="0.2"/>
    <row r="51" s="99" customFormat="1" x14ac:dyDescent="0.2"/>
    <row r="52" s="99" customFormat="1" x14ac:dyDescent="0.2"/>
    <row r="53" s="99" customFormat="1" x14ac:dyDescent="0.2"/>
    <row r="54" s="99" customFormat="1" x14ac:dyDescent="0.2"/>
    <row r="55" s="99" customFormat="1" x14ac:dyDescent="0.2"/>
    <row r="56" s="99" customFormat="1" x14ac:dyDescent="0.2"/>
    <row r="57" s="99" customFormat="1" x14ac:dyDescent="0.2"/>
    <row r="58" s="99" customFormat="1" x14ac:dyDescent="0.2"/>
    <row r="59" s="99" customFormat="1" x14ac:dyDescent="0.2"/>
    <row r="60" s="99" customFormat="1" x14ac:dyDescent="0.2"/>
    <row r="61" s="99" customFormat="1" x14ac:dyDescent="0.2"/>
    <row r="62" s="99" customFormat="1" x14ac:dyDescent="0.2"/>
    <row r="63" s="99" customFormat="1" x14ac:dyDescent="0.2"/>
    <row r="64" s="99" customFormat="1" x14ac:dyDescent="0.2"/>
    <row r="65" s="99" customFormat="1" x14ac:dyDescent="0.2"/>
    <row r="66" s="99" customFormat="1" x14ac:dyDescent="0.2"/>
    <row r="67" s="99" customFormat="1" x14ac:dyDescent="0.2"/>
    <row r="68" s="99" customFormat="1" x14ac:dyDescent="0.2"/>
    <row r="69" s="99" customFormat="1" x14ac:dyDescent="0.2"/>
    <row r="70" s="99" customFormat="1" x14ac:dyDescent="0.2"/>
    <row r="71" s="99" customFormat="1" x14ac:dyDescent="0.2"/>
    <row r="72" s="99" customFormat="1" x14ac:dyDescent="0.2"/>
    <row r="73" s="99" customFormat="1" x14ac:dyDescent="0.2"/>
    <row r="74" s="99" customFormat="1" x14ac:dyDescent="0.2"/>
    <row r="75" s="99" customFormat="1" x14ac:dyDescent="0.2"/>
    <row r="76" s="99" customFormat="1" x14ac:dyDescent="0.2"/>
    <row r="77" s="99" customFormat="1" x14ac:dyDescent="0.2"/>
    <row r="78" s="99" customFormat="1" x14ac:dyDescent="0.2"/>
    <row r="79" s="99" customFormat="1" x14ac:dyDescent="0.2"/>
    <row r="80" s="99" customFormat="1" x14ac:dyDescent="0.2"/>
    <row r="81" s="99" customFormat="1" x14ac:dyDescent="0.2"/>
    <row r="82" s="99" customFormat="1" x14ac:dyDescent="0.2"/>
    <row r="83" s="99" customFormat="1" x14ac:dyDescent="0.2"/>
    <row r="84" s="99" customFormat="1" x14ac:dyDescent="0.2"/>
    <row r="85" s="99" customFormat="1" x14ac:dyDescent="0.2"/>
    <row r="86" s="99" customFormat="1" x14ac:dyDescent="0.2"/>
    <row r="87" s="99" customFormat="1" x14ac:dyDescent="0.2"/>
    <row r="88" s="99" customFormat="1" x14ac:dyDescent="0.2"/>
    <row r="89" s="99" customFormat="1" x14ac:dyDescent="0.2"/>
    <row r="90" s="99" customFormat="1" x14ac:dyDescent="0.2"/>
    <row r="91" s="99" customFormat="1" x14ac:dyDescent="0.2"/>
    <row r="92" s="99" customFormat="1" x14ac:dyDescent="0.2"/>
    <row r="93" s="99" customFormat="1" x14ac:dyDescent="0.2"/>
    <row r="94" s="99" customFormat="1" x14ac:dyDescent="0.2"/>
    <row r="95" s="99" customFormat="1" x14ac:dyDescent="0.2"/>
    <row r="96" s="99" customFormat="1" x14ac:dyDescent="0.2"/>
    <row r="97" s="99" customFormat="1" x14ac:dyDescent="0.2"/>
    <row r="98" s="99" customFormat="1" x14ac:dyDescent="0.2"/>
    <row r="99" s="99" customFormat="1" x14ac:dyDescent="0.2"/>
    <row r="100" s="99" customFormat="1" x14ac:dyDescent="0.2"/>
    <row r="101" s="99" customFormat="1" x14ac:dyDescent="0.2"/>
    <row r="102" s="99" customFormat="1" x14ac:dyDescent="0.2"/>
    <row r="103" s="99" customFormat="1" x14ac:dyDescent="0.2"/>
    <row r="104" s="99" customFormat="1" x14ac:dyDescent="0.2"/>
    <row r="105" s="99" customFormat="1" x14ac:dyDescent="0.2"/>
    <row r="106" s="99" customFormat="1" x14ac:dyDescent="0.2"/>
    <row r="107" s="99" customFormat="1" x14ac:dyDescent="0.2"/>
    <row r="108" s="99" customFormat="1" x14ac:dyDescent="0.2"/>
    <row r="109" s="99" customFormat="1" x14ac:dyDescent="0.2"/>
    <row r="110" s="99" customFormat="1" x14ac:dyDescent="0.2"/>
    <row r="111" s="99" customFormat="1" x14ac:dyDescent="0.2"/>
    <row r="112" s="99" customFormat="1" x14ac:dyDescent="0.2"/>
    <row r="113" s="99" customFormat="1" x14ac:dyDescent="0.2"/>
    <row r="114" s="99" customFormat="1" x14ac:dyDescent="0.2"/>
    <row r="115" s="99" customFormat="1" x14ac:dyDescent="0.2"/>
    <row r="116" s="99" customFormat="1" x14ac:dyDescent="0.2"/>
    <row r="117" s="99" customFormat="1" x14ac:dyDescent="0.2"/>
    <row r="118" s="99" customFormat="1" x14ac:dyDescent="0.2"/>
    <row r="119" s="99" customFormat="1" x14ac:dyDescent="0.2"/>
    <row r="120" s="99" customFormat="1" x14ac:dyDescent="0.2"/>
    <row r="121" s="99" customFormat="1" x14ac:dyDescent="0.2"/>
    <row r="122" s="99" customFormat="1" x14ac:dyDescent="0.2"/>
    <row r="123" s="99" customFormat="1" x14ac:dyDescent="0.2"/>
    <row r="124" s="99" customFormat="1" x14ac:dyDescent="0.2"/>
    <row r="125" s="99" customFormat="1" x14ac:dyDescent="0.2"/>
    <row r="126" s="99" customFormat="1" x14ac:dyDescent="0.2"/>
    <row r="127" s="99" customFormat="1" x14ac:dyDescent="0.2"/>
    <row r="128" s="99" customFormat="1" x14ac:dyDescent="0.2"/>
    <row r="129" s="99" customFormat="1" x14ac:dyDescent="0.2"/>
    <row r="130" s="99" customFormat="1" x14ac:dyDescent="0.2"/>
    <row r="131" s="99" customFormat="1" x14ac:dyDescent="0.2"/>
    <row r="132" s="99" customFormat="1" x14ac:dyDescent="0.2"/>
    <row r="133" s="99" customFormat="1" x14ac:dyDescent="0.2"/>
    <row r="134" s="99" customFormat="1" x14ac:dyDescent="0.2"/>
    <row r="135" s="99" customFormat="1" x14ac:dyDescent="0.2"/>
    <row r="136" s="99" customFormat="1" x14ac:dyDescent="0.2"/>
    <row r="137" s="99" customFormat="1" x14ac:dyDescent="0.2"/>
    <row r="138" s="99" customFormat="1" x14ac:dyDescent="0.2"/>
    <row r="139" s="99" customFormat="1" x14ac:dyDescent="0.2"/>
    <row r="140" s="99" customFormat="1" x14ac:dyDescent="0.2"/>
    <row r="141" s="99" customFormat="1" x14ac:dyDescent="0.2"/>
    <row r="142" s="99" customFormat="1" x14ac:dyDescent="0.2"/>
    <row r="143" s="99" customFormat="1" x14ac:dyDescent="0.2"/>
    <row r="144" s="99" customFormat="1" x14ac:dyDescent="0.2"/>
    <row r="145" s="99" customFormat="1" x14ac:dyDescent="0.2"/>
    <row r="146" s="99" customFormat="1" x14ac:dyDescent="0.2"/>
    <row r="147" s="99" customFormat="1" x14ac:dyDescent="0.2"/>
    <row r="148" s="99" customFormat="1" x14ac:dyDescent="0.2"/>
    <row r="149" s="99" customFormat="1" x14ac:dyDescent="0.2"/>
    <row r="150" s="99" customFormat="1" x14ac:dyDescent="0.2"/>
    <row r="151" s="99" customFormat="1" x14ac:dyDescent="0.2"/>
    <row r="152" s="99" customFormat="1" x14ac:dyDescent="0.2"/>
    <row r="153" s="99" customFormat="1" x14ac:dyDescent="0.2"/>
    <row r="154" s="99" customFormat="1" x14ac:dyDescent="0.2"/>
    <row r="155" s="99" customFormat="1" x14ac:dyDescent="0.2"/>
    <row r="156" s="99" customFormat="1" x14ac:dyDescent="0.2"/>
    <row r="157" s="99" customFormat="1" x14ac:dyDescent="0.2"/>
    <row r="158" s="99" customFormat="1" x14ac:dyDescent="0.2"/>
    <row r="159" s="99" customFormat="1" x14ac:dyDescent="0.2"/>
    <row r="160" s="99" customFormat="1" x14ac:dyDescent="0.2"/>
    <row r="161" s="99" customFormat="1" x14ac:dyDescent="0.2"/>
    <row r="162" s="99" customFormat="1" x14ac:dyDescent="0.2"/>
    <row r="163" s="99" customFormat="1" x14ac:dyDescent="0.2"/>
    <row r="164" s="99" customFormat="1" x14ac:dyDescent="0.2"/>
    <row r="165" s="99" customFormat="1" x14ac:dyDescent="0.2"/>
    <row r="166" s="99" customFormat="1" x14ac:dyDescent="0.2"/>
    <row r="167" s="99" customFormat="1" x14ac:dyDescent="0.2"/>
    <row r="168" s="99" customFormat="1" x14ac:dyDescent="0.2"/>
    <row r="169" s="99" customFormat="1" x14ac:dyDescent="0.2"/>
    <row r="170" s="99" customFormat="1" x14ac:dyDescent="0.2"/>
    <row r="171" s="99" customFormat="1" x14ac:dyDescent="0.2"/>
    <row r="172" s="99" customFormat="1" x14ac:dyDescent="0.2"/>
    <row r="173" s="99" customFormat="1" x14ac:dyDescent="0.2"/>
    <row r="174" s="99" customFormat="1" x14ac:dyDescent="0.2"/>
    <row r="175" s="99" customFormat="1" x14ac:dyDescent="0.2"/>
    <row r="176" s="99" customFormat="1" x14ac:dyDescent="0.2"/>
    <row r="177" s="99" customFormat="1" x14ac:dyDescent="0.2"/>
    <row r="178" s="99" customFormat="1" x14ac:dyDescent="0.2"/>
    <row r="179" s="99" customFormat="1" x14ac:dyDescent="0.2"/>
    <row r="180" s="99" customFormat="1" x14ac:dyDescent="0.2"/>
    <row r="181" s="99" customFormat="1" x14ac:dyDescent="0.2"/>
    <row r="182" s="99" customFormat="1" x14ac:dyDescent="0.2"/>
    <row r="183" s="99" customFormat="1" x14ac:dyDescent="0.2"/>
    <row r="184" s="99" customFormat="1" x14ac:dyDescent="0.2"/>
    <row r="185" s="99" customFormat="1" x14ac:dyDescent="0.2"/>
    <row r="186" s="99" customFormat="1" x14ac:dyDescent="0.2"/>
    <row r="187" s="99" customFormat="1" x14ac:dyDescent="0.2"/>
    <row r="188" s="99" customFormat="1" x14ac:dyDescent="0.2"/>
    <row r="189" s="99" customFormat="1" x14ac:dyDescent="0.2"/>
    <row r="190" s="99" customFormat="1" x14ac:dyDescent="0.2"/>
    <row r="191" s="99" customFormat="1" x14ac:dyDescent="0.2"/>
    <row r="192" s="99" customFormat="1" x14ac:dyDescent="0.2"/>
    <row r="193" s="99" customFormat="1" x14ac:dyDescent="0.2"/>
    <row r="194" s="99" customFormat="1" x14ac:dyDescent="0.2"/>
    <row r="195" s="99" customFormat="1" x14ac:dyDescent="0.2"/>
    <row r="196" s="99" customFormat="1" x14ac:dyDescent="0.2"/>
    <row r="197" s="99" customFormat="1" x14ac:dyDescent="0.2"/>
    <row r="198" s="99" customFormat="1" x14ac:dyDescent="0.2"/>
    <row r="199" s="99" customFormat="1" x14ac:dyDescent="0.2"/>
    <row r="200" s="99" customFormat="1" x14ac:dyDescent="0.2"/>
    <row r="201" s="99" customFormat="1" x14ac:dyDescent="0.2"/>
    <row r="202" s="99" customFormat="1" x14ac:dyDescent="0.2"/>
    <row r="203" s="99" customFormat="1" x14ac:dyDescent="0.2"/>
    <row r="204" s="99" customFormat="1" x14ac:dyDescent="0.2"/>
    <row r="205" s="99" customFormat="1" x14ac:dyDescent="0.2"/>
    <row r="206" s="99" customFormat="1" x14ac:dyDescent="0.2"/>
    <row r="207" s="99" customFormat="1" x14ac:dyDescent="0.2"/>
    <row r="208" s="99" customFormat="1" x14ac:dyDescent="0.2"/>
    <row r="209" s="99" customFormat="1" x14ac:dyDescent="0.2"/>
    <row r="210" s="99" customFormat="1" x14ac:dyDescent="0.2"/>
    <row r="211" s="99" customFormat="1" x14ac:dyDescent="0.2"/>
    <row r="212" s="99" customFormat="1" x14ac:dyDescent="0.2"/>
    <row r="213" s="99" customFormat="1" x14ac:dyDescent="0.2"/>
    <row r="214" s="99" customFormat="1" x14ac:dyDescent="0.2"/>
    <row r="215" s="99" customFormat="1" x14ac:dyDescent="0.2"/>
    <row r="216" s="99" customFormat="1" x14ac:dyDescent="0.2"/>
    <row r="217" s="99" customFormat="1" x14ac:dyDescent="0.2"/>
    <row r="218" s="99" customFormat="1" x14ac:dyDescent="0.2"/>
    <row r="219" s="99" customFormat="1" x14ac:dyDescent="0.2"/>
    <row r="220" s="99" customFormat="1" x14ac:dyDescent="0.2"/>
    <row r="221" s="99" customFormat="1" x14ac:dyDescent="0.2"/>
    <row r="222" s="99" customFormat="1" x14ac:dyDescent="0.2"/>
    <row r="223" s="99" customFormat="1" x14ac:dyDescent="0.2"/>
    <row r="224" s="99" customFormat="1" x14ac:dyDescent="0.2"/>
    <row r="225" s="99" customFormat="1" x14ac:dyDescent="0.2"/>
    <row r="226" s="99" customFormat="1" x14ac:dyDescent="0.2"/>
    <row r="227" s="99" customFormat="1" x14ac:dyDescent="0.2"/>
    <row r="228" s="99" customFormat="1" x14ac:dyDescent="0.2"/>
    <row r="229" s="99" customFormat="1" x14ac:dyDescent="0.2"/>
    <row r="230" s="99" customFormat="1" x14ac:dyDescent="0.2"/>
    <row r="231" s="99" customFormat="1" x14ac:dyDescent="0.2"/>
    <row r="232" s="99" customFormat="1" x14ac:dyDescent="0.2"/>
    <row r="233" s="99" customFormat="1" x14ac:dyDescent="0.2"/>
    <row r="234" s="99" customFormat="1" x14ac:dyDescent="0.2"/>
    <row r="235" s="99" customFormat="1" x14ac:dyDescent="0.2"/>
    <row r="236" s="99" customFormat="1" x14ac:dyDescent="0.2"/>
    <row r="237" s="99" customFormat="1" x14ac:dyDescent="0.2"/>
    <row r="238" s="99" customFormat="1" x14ac:dyDescent="0.2"/>
    <row r="239" s="99" customFormat="1" x14ac:dyDescent="0.2"/>
    <row r="240" s="99" customFormat="1" x14ac:dyDescent="0.2"/>
    <row r="241" s="99" customFormat="1" x14ac:dyDescent="0.2"/>
    <row r="242" s="99" customFormat="1" x14ac:dyDescent="0.2"/>
    <row r="243" s="99" customFormat="1" x14ac:dyDescent="0.2"/>
    <row r="244" s="99" customFormat="1" x14ac:dyDescent="0.2"/>
    <row r="245" s="99" customFormat="1" x14ac:dyDescent="0.2"/>
    <row r="246" s="99" customFormat="1" x14ac:dyDescent="0.2"/>
    <row r="247" s="99" customFormat="1" x14ac:dyDescent="0.2"/>
    <row r="248" s="99" customFormat="1" x14ac:dyDescent="0.2"/>
    <row r="249" s="99" customFormat="1" x14ac:dyDescent="0.2"/>
    <row r="250" s="99" customFormat="1" x14ac:dyDescent="0.2"/>
    <row r="251" s="99" customFormat="1" x14ac:dyDescent="0.2"/>
    <row r="252" s="99" customFormat="1" x14ac:dyDescent="0.2"/>
    <row r="253" s="99" customFormat="1" x14ac:dyDescent="0.2"/>
    <row r="254" s="99" customFormat="1" x14ac:dyDescent="0.2"/>
    <row r="255" s="99" customFormat="1" x14ac:dyDescent="0.2"/>
    <row r="256" s="99" customFormat="1" x14ac:dyDescent="0.2"/>
    <row r="257" s="99" customFormat="1" x14ac:dyDescent="0.2"/>
    <row r="258" s="99" customFormat="1" x14ac:dyDescent="0.2"/>
    <row r="259" s="99" customFormat="1" x14ac:dyDescent="0.2"/>
    <row r="260" s="99" customFormat="1" x14ac:dyDescent="0.2"/>
    <row r="261" s="99" customFormat="1" x14ac:dyDescent="0.2"/>
    <row r="262" s="99" customFormat="1" x14ac:dyDescent="0.2"/>
    <row r="263" s="99" customFormat="1" x14ac:dyDescent="0.2"/>
    <row r="264" s="99" customFormat="1" x14ac:dyDescent="0.2"/>
    <row r="265" s="99" customFormat="1" x14ac:dyDescent="0.2"/>
    <row r="266" s="99" customFormat="1" x14ac:dyDescent="0.2"/>
    <row r="267" s="99" customFormat="1" x14ac:dyDescent="0.2"/>
    <row r="268" s="99" customFormat="1" x14ac:dyDescent="0.2"/>
    <row r="269" s="99" customFormat="1" x14ac:dyDescent="0.2"/>
    <row r="270" s="99" customFormat="1" x14ac:dyDescent="0.2"/>
    <row r="271" s="99" customFormat="1" x14ac:dyDescent="0.2"/>
    <row r="272" s="99" customFormat="1" x14ac:dyDescent="0.2"/>
    <row r="273" s="99" customFormat="1" x14ac:dyDescent="0.2"/>
    <row r="274" s="99" customFormat="1" x14ac:dyDescent="0.2"/>
    <row r="275" s="99" customFormat="1" x14ac:dyDescent="0.2"/>
    <row r="276" s="99" customFormat="1" x14ac:dyDescent="0.2"/>
    <row r="277" s="99" customFormat="1" x14ac:dyDescent="0.2"/>
    <row r="278" s="99" customFormat="1" x14ac:dyDescent="0.2"/>
  </sheetData>
  <mergeCells count="6">
    <mergeCell ref="B2:L2"/>
    <mergeCell ref="I4:K4"/>
    <mergeCell ref="B26:B27"/>
    <mergeCell ref="D26:D27"/>
    <mergeCell ref="G26:K27"/>
    <mergeCell ref="E26:F27"/>
  </mergeCells>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תגמולים עד 50</vt:lpstr>
      <vt:lpstr>תגמולים 50-60</vt:lpstr>
      <vt:lpstr>תגמולים - מעל 60</vt:lpstr>
      <vt:lpstr>תגמולים - מחקה מדד 500 S&amp;P</vt:lpstr>
      <vt:lpstr>תגמולים - מסלול מנייתי</vt:lpstr>
      <vt:lpstr>פיצויים</vt:lpstr>
      <vt:lpstr>השתלמות</vt:lpstr>
      <vt:lpstr>השתלמות מניות</vt:lpstr>
      <vt:lpstr>קופת גמל להשקעה כללי</vt:lpstr>
      <vt:lpstr>קופת גמל להשקעה מניות</vt:lpstr>
      <vt:lpstr>היבטים של השקעות אחראיות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Kupat Tagmulim</dc:creator>
  <cp:lastModifiedBy>Yakir Cohen</cp:lastModifiedBy>
  <cp:lastPrinted>2023-12-25T11:08:57Z</cp:lastPrinted>
  <dcterms:created xsi:type="dcterms:W3CDTF">2010-01-07T15:08:59Z</dcterms:created>
  <dcterms:modified xsi:type="dcterms:W3CDTF">2026-01-01T07:27:38Z</dcterms:modified>
</cp:coreProperties>
</file>